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auteilliste SDR" sheetId="1" r:id="rId1"/>
    <sheet name="Lieferantenliste" sheetId="2" r:id="rId2"/>
    <sheet name="Bauteilliste Preselektor (R0.1)" sheetId="3" r:id="rId3"/>
    <sheet name="Bauteile Preselektor (R0.2-1.0)" sheetId="4" r:id="rId4"/>
  </sheets>
  <definedNames>
    <definedName name="_79_8_x_50_8">'Bauteile Preselektor (R0.2-1.0)'!#REF!</definedName>
    <definedName name="_79_8_x_50_8_1">'Bauteilliste Preselektor (R0.1)'!#REF!</definedName>
    <definedName name="_79_8_x_50_8_2">'Bauteilliste SDR'!$D$8</definedName>
    <definedName name="_xlnm._FilterDatabase" localSheetId="3" hidden="1">'Bauteile Preselektor (R0.2-1.0)'!$A$3:$N$47</definedName>
    <definedName name="_xlnm._FilterDatabase" localSheetId="2" hidden="1">'Bauteilliste Preselektor (R0.1)'!$A$3:$N$47</definedName>
    <definedName name="_xlnm._FilterDatabase" localSheetId="0" hidden="1">'Bauteilliste SDR'!$A$3:$N$75</definedName>
    <definedName name="ArtNr_74D3152">'Bauteile Preselektor (R0.2-1.0)'!$E$58</definedName>
    <definedName name="ArtNr_74D3234">'Bauteile Preselektor (R0.2-1.0)'!$E$40</definedName>
    <definedName name="Lieferant">'Lieferantenliste'!#REF!</definedName>
    <definedName name="Lieferant1">'Lieferantenliste'!#REF!</definedName>
    <definedName name="Lieferanten">'Lieferantenliste'!$A$1:$A$11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6" authorId="0">
      <text>
        <r>
          <rPr>
            <b/>
            <sz val="8"/>
            <color indexed="8"/>
            <rFont val="Tahoma"/>
            <family val="2"/>
          </rPr>
          <t>Pi-Eingangsfilter</t>
        </r>
      </text>
    </comment>
    <comment ref="A21" authorId="0">
      <text>
        <r>
          <rPr>
            <b/>
            <sz val="8"/>
            <color indexed="8"/>
            <rFont val="Tahoma"/>
            <family val="2"/>
          </rPr>
          <t>Pi-Eingangsfilter</t>
        </r>
      </text>
    </comment>
    <comment ref="F27" authorId="0">
      <text>
        <r>
          <rPr>
            <b/>
            <sz val="8"/>
            <color indexed="8"/>
            <rFont val="Tahoma"/>
            <family val="2"/>
          </rPr>
          <t>ca. Preis, schwankt mit Wechselkurs</t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>kein Staffelpreis</t>
        </r>
      </text>
    </comment>
    <comment ref="A33" authorId="0">
      <text>
        <r>
          <rPr>
            <b/>
            <sz val="8"/>
            <color indexed="8"/>
            <rFont val="Tahoma"/>
            <family val="2"/>
          </rPr>
          <t>Pi-Eingangsfilter</t>
        </r>
      </text>
    </comment>
    <comment ref="A37" authorId="0">
      <text>
        <r>
          <rPr>
            <b/>
            <sz val="8"/>
            <color indexed="8"/>
            <rFont val="Tahoma"/>
            <family val="2"/>
          </rPr>
          <t>statt L1</t>
        </r>
      </text>
    </comment>
    <comment ref="A54" authorId="0">
      <text>
        <r>
          <rPr>
            <b/>
            <sz val="8"/>
            <color indexed="8"/>
            <rFont val="Tahoma"/>
            <family val="2"/>
          </rPr>
          <t>falls MIC2505 nicht in Festspannungsverseion</t>
        </r>
      </text>
    </comment>
    <comment ref="A56" authorId="0">
      <text>
        <r>
          <rPr>
            <b/>
            <sz val="8"/>
            <color indexed="8"/>
            <rFont val="Tahoma"/>
            <family val="2"/>
          </rPr>
          <t>falls MIC2505 nicht in Festspannungsverseion</t>
        </r>
      </text>
    </comment>
    <comment ref="A57" authorId="0">
      <text>
        <r>
          <rPr>
            <b/>
            <sz val="8"/>
            <color indexed="8"/>
            <rFont val="Tahoma"/>
            <family val="2"/>
          </rPr>
          <t>falls MIC2505 nicht in Festspannungsverseion</t>
        </r>
      </text>
    </comment>
    <comment ref="A59" authorId="0">
      <text>
        <r>
          <rPr>
            <b/>
            <sz val="8"/>
            <color indexed="8"/>
            <rFont val="Tahoma"/>
            <family val="2"/>
          </rPr>
          <t>falls MIC2505 nicht in Festspannungsverseion</t>
        </r>
      </text>
    </comment>
    <comment ref="I67" authorId="0">
      <text>
        <r>
          <rPr>
            <b/>
            <sz val="8"/>
            <color indexed="8"/>
            <rFont val="Tahoma"/>
            <family val="2"/>
          </rPr>
          <t>verifizieren, ob passend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17" authorId="0">
      <text>
        <r>
          <rPr>
            <b/>
            <sz val="8"/>
            <color indexed="8"/>
            <rFont val="Tahoma"/>
            <family val="2"/>
          </rPr>
          <t xml:space="preserve">New Customer:
</t>
        </r>
        <r>
          <rPr>
            <sz val="8"/>
            <color indexed="8"/>
            <rFont val="Tahoma"/>
            <family val="2"/>
          </rPr>
          <t>490-1427-1-ND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New Customer:
</t>
        </r>
        <r>
          <rPr>
            <sz val="8"/>
            <color indexed="8"/>
            <rFont val="Tahoma"/>
            <family val="2"/>
          </rPr>
          <t>490-1437-1-ND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New Customer:
</t>
        </r>
        <r>
          <rPr>
            <sz val="8"/>
            <color indexed="8"/>
            <rFont val="Tahoma"/>
            <family val="2"/>
          </rPr>
          <t>490-1439-1-ND</t>
        </r>
      </text>
    </comment>
    <comment ref="E25" authorId="0">
      <text>
        <r>
          <rPr>
            <b/>
            <sz val="8"/>
            <color indexed="8"/>
            <rFont val="Tahoma"/>
            <family val="2"/>
          </rPr>
          <t xml:space="preserve">New Customer:
</t>
        </r>
        <r>
          <rPr>
            <sz val="8"/>
            <color indexed="8"/>
            <rFont val="Tahoma"/>
            <family val="2"/>
          </rPr>
          <t>490-1447-1-ND</t>
        </r>
      </text>
    </comment>
    <comment ref="I61" authorId="0">
      <text>
        <r>
          <rPr>
            <b/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>560 uH</t>
        </r>
      </text>
    </comment>
  </commentList>
</comments>
</file>

<file path=xl/sharedStrings.xml><?xml version="1.0" encoding="utf-8"?>
<sst xmlns="http://schemas.openxmlformats.org/spreadsheetml/2006/main" count="1194" uniqueCount="494">
  <si>
    <t>Bauteilliste und Kalkulation FiFi-SDR</t>
  </si>
  <si>
    <t>Bauteilcode</t>
  </si>
  <si>
    <t>Wert</t>
  </si>
  <si>
    <t>Bauform</t>
  </si>
  <si>
    <t>Bezugsquelle</t>
  </si>
  <si>
    <t>Bestell-Bez. / Bemerkung</t>
  </si>
  <si>
    <t>Preis</t>
  </si>
  <si>
    <t>bei Menge</t>
  </si>
  <si>
    <t>Alternativquelle</t>
  </si>
  <si>
    <t>Anzahl</t>
  </si>
  <si>
    <t>Preis netto</t>
  </si>
  <si>
    <t>Preis brutto</t>
  </si>
  <si>
    <t>Rev 1.2</t>
  </si>
  <si>
    <t>Platine</t>
  </si>
  <si>
    <t>79,8 x 50,8</t>
  </si>
  <si>
    <t>C60</t>
  </si>
  <si>
    <t>4p7</t>
  </si>
  <si>
    <t>0603</t>
  </si>
  <si>
    <t>CSD</t>
  </si>
  <si>
    <t>115-06C004,7</t>
  </si>
  <si>
    <t>t.b.d.</t>
  </si>
  <si>
    <t>C61</t>
  </si>
  <si>
    <t>10p</t>
  </si>
  <si>
    <t>115-06C010</t>
  </si>
  <si>
    <t>C62</t>
  </si>
  <si>
    <t>15p</t>
  </si>
  <si>
    <t>115-06C015</t>
  </si>
  <si>
    <t>C16, C17</t>
  </si>
  <si>
    <t>22p</t>
  </si>
  <si>
    <t>115-06C022</t>
  </si>
  <si>
    <t>C6</t>
  </si>
  <si>
    <t>39p</t>
  </si>
  <si>
    <t>115-06C039</t>
  </si>
  <si>
    <t>C24, C25</t>
  </si>
  <si>
    <t>47p</t>
  </si>
  <si>
    <t>115-06C047</t>
  </si>
  <si>
    <t>C2</t>
  </si>
  <si>
    <t>68p</t>
  </si>
  <si>
    <t>115-06C068</t>
  </si>
  <si>
    <t>C5</t>
  </si>
  <si>
    <t>82p</t>
  </si>
  <si>
    <t>115-06C082</t>
  </si>
  <si>
    <t>C19, C20, C26, C27, C28, C29, C30, C39, C40, C45, C55</t>
  </si>
  <si>
    <t>10n</t>
  </si>
  <si>
    <t>115-06N010</t>
  </si>
  <si>
    <t>C4, C7, C9, C10, C11, C12, C13, C14, C15, C18, C21, C32, C33, C34, C35, C36, C37, C43, C46, C47, C51, C52, C56</t>
  </si>
  <si>
    <t>100n</t>
  </si>
  <si>
    <t>115-06N100</t>
  </si>
  <si>
    <t>C31 (optional)</t>
  </si>
  <si>
    <t>unbestückt</t>
  </si>
  <si>
    <t>C22, C23, C38</t>
  </si>
  <si>
    <t>1u</t>
  </si>
  <si>
    <t>A</t>
  </si>
  <si>
    <t>Reichelt</t>
  </si>
  <si>
    <t>SMD TAN.1,0/16</t>
  </si>
  <si>
    <t>elpro</t>
  </si>
  <si>
    <t>T-SMD 16 V 1 µF BF: A</t>
  </si>
  <si>
    <t>C41, C54, C57, C58, C59</t>
  </si>
  <si>
    <t>10u</t>
  </si>
  <si>
    <t>T-SMD 10 V 10 µF BF: A</t>
  </si>
  <si>
    <t>C48, C49, C50, C53</t>
  </si>
  <si>
    <t>33u</t>
  </si>
  <si>
    <t>B</t>
  </si>
  <si>
    <t>T-SMD 10 V 33 µF BF: B</t>
  </si>
  <si>
    <t>C1, C8, C42</t>
  </si>
  <si>
    <t>47u</t>
  </si>
  <si>
    <t>T-SMD 6,3 V 47 µF BF: B</t>
  </si>
  <si>
    <t>C3 (optional)</t>
  </si>
  <si>
    <t>D1</t>
  </si>
  <si>
    <t>BAV99</t>
  </si>
  <si>
    <t>SOT-23</t>
  </si>
  <si>
    <t>BAV 99 SMD</t>
  </si>
  <si>
    <t>D2</t>
  </si>
  <si>
    <t>LED 3mA</t>
  </si>
  <si>
    <t>3mm</t>
  </si>
  <si>
    <t>LED 3MM 2MA GE</t>
  </si>
  <si>
    <t>IC1</t>
  </si>
  <si>
    <t>MIC5205-3.3YM</t>
  </si>
  <si>
    <t>SOT23-5</t>
  </si>
  <si>
    <t>Digi-Key</t>
  </si>
  <si>
    <t>576-1259-1-ND</t>
  </si>
  <si>
    <t>IC2</t>
  </si>
  <si>
    <t>LPC1758</t>
  </si>
  <si>
    <t>Mouser</t>
  </si>
  <si>
    <t>771-LPC1758FBD80551</t>
  </si>
  <si>
    <t>568-4792-ND</t>
  </si>
  <si>
    <t>IC3</t>
  </si>
  <si>
    <t>UDA1361TS</t>
  </si>
  <si>
    <t>SSOP16 (breit!)</t>
  </si>
  <si>
    <t>568-1158-5-ND</t>
  </si>
  <si>
    <t>IC4</t>
  </si>
  <si>
    <t>Si570</t>
  </si>
  <si>
    <t>Spezial</t>
  </si>
  <si>
    <t>634-570CAC000589DG</t>
  </si>
  <si>
    <t>634-570CAC000584DG</t>
  </si>
  <si>
    <t>IC5</t>
  </si>
  <si>
    <t>MAX4477</t>
  </si>
  <si>
    <t>SO08</t>
  </si>
  <si>
    <t>MAX4477ASA+-ND</t>
  </si>
  <si>
    <t>IC6</t>
  </si>
  <si>
    <t>XC9536XL-VQ44</t>
  </si>
  <si>
    <t>TQFP44</t>
  </si>
  <si>
    <t>122-1385-ND</t>
  </si>
  <si>
    <t>IC7</t>
  </si>
  <si>
    <t>NCP5500</t>
  </si>
  <si>
    <t>DPAK5</t>
  </si>
  <si>
    <t>863-NCP5500DT33RKG</t>
  </si>
  <si>
    <t>NCP5500DT33RKGOSCT-ND</t>
  </si>
  <si>
    <t>IC8</t>
  </si>
  <si>
    <t>74CBTLV3126</t>
  </si>
  <si>
    <t>595-SNCBTLV3126DBQR</t>
  </si>
  <si>
    <t>IC9</t>
  </si>
  <si>
    <t>MIC5205-4.0YM</t>
  </si>
  <si>
    <t>576-1563-1-ND</t>
  </si>
  <si>
    <t>L1 (optional)</t>
  </si>
  <si>
    <t>100uH 600 mA</t>
  </si>
  <si>
    <t>6x6</t>
  </si>
  <si>
    <t>PCD2119CT-ND</t>
  </si>
  <si>
    <t>L2</t>
  </si>
  <si>
    <t>680nH</t>
  </si>
  <si>
    <t>0805</t>
  </si>
  <si>
    <t>L-0805AS 680N </t>
  </si>
  <si>
    <t>L3</t>
  </si>
  <si>
    <t>1000nH</t>
  </si>
  <si>
    <t>L-0805AS 1,0µ</t>
  </si>
  <si>
    <t>Q1</t>
  </si>
  <si>
    <t>12 MHz</t>
  </si>
  <si>
    <t>HC49-SMD</t>
  </si>
  <si>
    <t>14-4S12,000MHZ</t>
  </si>
  <si>
    <t>12,0000HC49-SMD</t>
  </si>
  <si>
    <t>R37</t>
  </si>
  <si>
    <t>0</t>
  </si>
  <si>
    <t>0603-SMD 0 R</t>
  </si>
  <si>
    <t>R43</t>
  </si>
  <si>
    <t>4R7</t>
  </si>
  <si>
    <t>0603-SMD 1% 4,7 R</t>
  </si>
  <si>
    <t>R13</t>
  </si>
  <si>
    <t>0603-SMD 1% 22 R</t>
  </si>
  <si>
    <t>R3, R4</t>
  </si>
  <si>
    <t>0603-SMD 1% 33 R</t>
  </si>
  <si>
    <t>R5</t>
  </si>
  <si>
    <t>0603-SMD 1% 51 R</t>
  </si>
  <si>
    <t>R12, R26, R29, R36</t>
  </si>
  <si>
    <t>0603-SMD 1% 56 R</t>
  </si>
  <si>
    <t>R11</t>
  </si>
  <si>
    <t>0603-SMD 1% 100 R</t>
  </si>
  <si>
    <t>R14</t>
  </si>
  <si>
    <t>R15 (optional)</t>
  </si>
  <si>
    <t>0603-SMD 1% 200 R</t>
  </si>
  <si>
    <t>R19, R22, R41</t>
  </si>
  <si>
    <t>0603-SMD 1% 220 R</t>
  </si>
  <si>
    <t>R6</t>
  </si>
  <si>
    <t>0603-SMD 1% 390 R</t>
  </si>
  <si>
    <t>1k</t>
  </si>
  <si>
    <t>0603-SMD 1% 1 k</t>
  </si>
  <si>
    <t>1k5</t>
  </si>
  <si>
    <t>0603-SMD 1% 1,5 k</t>
  </si>
  <si>
    <t>R39, R40</t>
  </si>
  <si>
    <t>2k2</t>
  </si>
  <si>
    <t>0603-SMD 1% 2,2 k</t>
  </si>
  <si>
    <t>R20, R23</t>
  </si>
  <si>
    <t>2k7</t>
  </si>
  <si>
    <t>0603-SMD 1% 2,7 k</t>
  </si>
  <si>
    <t>R34, R35</t>
  </si>
  <si>
    <t>4k7</t>
  </si>
  <si>
    <t>0603-SMD 1% 4,7 k</t>
  </si>
  <si>
    <t>R1, R2, R7, R10, R17, R27, R30, R32, R33</t>
  </si>
  <si>
    <t>10k</t>
  </si>
  <si>
    <t>0603-SMD 1% 10 k</t>
  </si>
  <si>
    <t>R42 (optional)</t>
  </si>
  <si>
    <t>15k</t>
  </si>
  <si>
    <t>0603-SMD 1% 15 k</t>
  </si>
  <si>
    <t>R38 (optional)</t>
  </si>
  <si>
    <t>22k</t>
  </si>
  <si>
    <t>0603-SMD 1% 22 k</t>
  </si>
  <si>
    <t>R45 (optional)</t>
  </si>
  <si>
    <t>56k</t>
  </si>
  <si>
    <t>0603-SMD 1% 56 k</t>
  </si>
  <si>
    <t>R16</t>
  </si>
  <si>
    <t>100k</t>
  </si>
  <si>
    <t>0603-SMD 1% 100 k</t>
  </si>
  <si>
    <t>R44 (optional)</t>
  </si>
  <si>
    <t>R8, R18</t>
  </si>
  <si>
    <t>1M</t>
  </si>
  <si>
    <t>0603-SMD 1% 1 M</t>
  </si>
  <si>
    <t>SW1</t>
  </si>
  <si>
    <t>Taster</t>
  </si>
  <si>
    <t>90°</t>
  </si>
  <si>
    <t>TASTER 3305B</t>
  </si>
  <si>
    <t>T1</t>
  </si>
  <si>
    <t>PBSS5350T</t>
  </si>
  <si>
    <t>568-4169-1-ND</t>
  </si>
  <si>
    <t>T2, T5</t>
  </si>
  <si>
    <t>BFR193</t>
  </si>
  <si>
    <t>BFR193E6327INCT-ND</t>
  </si>
  <si>
    <t>T3</t>
  </si>
  <si>
    <t>BF862</t>
  </si>
  <si>
    <t>568-1968-1-ND</t>
  </si>
  <si>
    <t>TR1</t>
  </si>
  <si>
    <t>CX2064</t>
  </si>
  <si>
    <t>DIL6</t>
  </si>
  <si>
    <t>673-CX2064</t>
  </si>
  <si>
    <t>Sockel</t>
  </si>
  <si>
    <t>GS 6P</t>
  </si>
  <si>
    <t>X1</t>
  </si>
  <si>
    <t>Mini-USB</t>
  </si>
  <si>
    <t>SMD</t>
  </si>
  <si>
    <t>USB BWM SMD</t>
  </si>
  <si>
    <t>X2</t>
  </si>
  <si>
    <t>BNC-Buchse</t>
  </si>
  <si>
    <t>015-BNCBPP</t>
  </si>
  <si>
    <t>UG 1094W1</t>
  </si>
  <si>
    <t>X4</t>
  </si>
  <si>
    <t>Klinkenbuchse</t>
  </si>
  <si>
    <t>EBS 35</t>
  </si>
  <si>
    <t>015-BU351SP</t>
  </si>
  <si>
    <t>X5</t>
  </si>
  <si>
    <t>Stiftleiste 2x5</t>
  </si>
  <si>
    <t>1,27mm</t>
  </si>
  <si>
    <t>SL 2X20G 1,27</t>
  </si>
  <si>
    <t>SUMME</t>
  </si>
  <si>
    <t>Option Gehäuse</t>
  </si>
  <si>
    <t>Fischer AKG 55 24 80</t>
  </si>
  <si>
    <t>AKG 55 24 80 ME</t>
  </si>
  <si>
    <t>Fräsen</t>
  </si>
  <si>
    <t>privat</t>
  </si>
  <si>
    <t>Alle Preise in farblich unterlegten Feldern sind netto!</t>
  </si>
  <si>
    <t>Tatsächliche Preise liegen höher, weil</t>
  </si>
  <si>
    <t>Mehrwertsteuer</t>
  </si>
  <si>
    <t>Versandkosten</t>
  </si>
  <si>
    <t>Nicht immer Einkauf der optimalen Stückzahlen möglich</t>
  </si>
  <si>
    <t>4-stellige Entwicklungskosten nicht berücksichtigt</t>
  </si>
  <si>
    <t>CSD-Electronic</t>
  </si>
  <si>
    <t>(nicht genannt)</t>
  </si>
  <si>
    <t>(vorhanden)</t>
  </si>
  <si>
    <t>anonym</t>
  </si>
  <si>
    <t>PCB-Pool</t>
  </si>
  <si>
    <t>Multi-PCB</t>
  </si>
  <si>
    <t>Bürklin</t>
  </si>
  <si>
    <t>Bauteilliste und Kalkulation Preselektor für FiFi-SDR</t>
  </si>
  <si>
    <t>Rev 0.1</t>
  </si>
  <si>
    <t>C75</t>
  </si>
  <si>
    <t>2.2p</t>
  </si>
  <si>
    <t>0603 NP0</t>
  </si>
  <si>
    <t>445-5019-1-ND</t>
  </si>
  <si>
    <t>115-06C002,2</t>
  </si>
  <si>
    <t>C39</t>
  </si>
  <si>
    <t>5.6p</t>
  </si>
  <si>
    <t>445-5035-1-ND</t>
  </si>
  <si>
    <t>115-06C005,6</t>
  </si>
  <si>
    <t>C46</t>
  </si>
  <si>
    <t>6.8p</t>
  </si>
  <si>
    <t>445-5039-1-ND</t>
  </si>
  <si>
    <t>115-06C006,8</t>
  </si>
  <si>
    <t>C48</t>
  </si>
  <si>
    <t>445-1269-1-ND</t>
  </si>
  <si>
    <t>C44</t>
  </si>
  <si>
    <t>445-1271-1-ND</t>
  </si>
  <si>
    <t>C20</t>
  </si>
  <si>
    <t>18p</t>
  </si>
  <si>
    <t>445-1272-1-ND</t>
  </si>
  <si>
    <t>115-06C018</t>
  </si>
  <si>
    <t>C18, C23, C33, C36, C38, C43</t>
  </si>
  <si>
    <t>445-1273-1-ND</t>
  </si>
  <si>
    <t>C35, C51</t>
  </si>
  <si>
    <t>27p</t>
  </si>
  <si>
    <t>445-1274-1-ND</t>
  </si>
  <si>
    <t>115-06C027</t>
  </si>
  <si>
    <t>C47</t>
  </si>
  <si>
    <t>33p</t>
  </si>
  <si>
    <t>445-1275-1-ND</t>
  </si>
  <si>
    <t>115-06C033</t>
  </si>
  <si>
    <t>C10, C12</t>
  </si>
  <si>
    <t>445-1277-1-ND</t>
  </si>
  <si>
    <t>C22, C53</t>
  </si>
  <si>
    <t>56p</t>
  </si>
  <si>
    <t>445-1278-1-ND</t>
  </si>
  <si>
    <t>490-1421-1-ND</t>
  </si>
  <si>
    <t>C31, C45, C52, C54</t>
  </si>
  <si>
    <t>445-1279-1-ND</t>
  </si>
  <si>
    <t>C42</t>
  </si>
  <si>
    <t>445-1280-1-ND</t>
  </si>
  <si>
    <t>C15, C19, C26, C28, C58</t>
  </si>
  <si>
    <t>100p</t>
  </si>
  <si>
    <t>445-1281-1-ND</t>
  </si>
  <si>
    <t>115-06C100</t>
  </si>
  <si>
    <t>C24</t>
  </si>
  <si>
    <t>120p</t>
  </si>
  <si>
    <t>445-1282-1-ND</t>
  </si>
  <si>
    <t>115-06C120</t>
  </si>
  <si>
    <t>C14, C37, C56</t>
  </si>
  <si>
    <t>150p</t>
  </si>
  <si>
    <t>445-1283-1-ND</t>
  </si>
  <si>
    <t>115-06C150</t>
  </si>
  <si>
    <t>C17, C21</t>
  </si>
  <si>
    <t>180p</t>
  </si>
  <si>
    <t>445-1284-1-ND</t>
  </si>
  <si>
    <t>115-06C180</t>
  </si>
  <si>
    <t>C11, C55, C66</t>
  </si>
  <si>
    <t>220p</t>
  </si>
  <si>
    <t>445-1285-1-ND</t>
  </si>
  <si>
    <t>115-06C220</t>
  </si>
  <si>
    <t>270p</t>
  </si>
  <si>
    <t>445-1286-1-ND</t>
  </si>
  <si>
    <t>115-06C270</t>
  </si>
  <si>
    <t>C16, C30, C34</t>
  </si>
  <si>
    <t>330p</t>
  </si>
  <si>
    <t>445-1287-1-ND</t>
  </si>
  <si>
    <t>115-06C330</t>
  </si>
  <si>
    <t>C9</t>
  </si>
  <si>
    <t>390p</t>
  </si>
  <si>
    <t>445-1288-1-ND</t>
  </si>
  <si>
    <t>115-06C390</t>
  </si>
  <si>
    <t>C13</t>
  </si>
  <si>
    <t>470p</t>
  </si>
  <si>
    <t>445-1289-1-ND</t>
  </si>
  <si>
    <t>115-06C470</t>
  </si>
  <si>
    <t>C27, C65, C67</t>
  </si>
  <si>
    <t>560p</t>
  </si>
  <si>
    <t>445-1290-1-ND</t>
  </si>
  <si>
    <t>115-06C560</t>
  </si>
  <si>
    <t>C6, C32</t>
  </si>
  <si>
    <t>820p</t>
  </si>
  <si>
    <t>445-1292-1-ND</t>
  </si>
  <si>
    <t>C25, C41</t>
  </si>
  <si>
    <t>1000p</t>
  </si>
  <si>
    <t>445-1293-1-ND</t>
  </si>
  <si>
    <t>C3, C29</t>
  </si>
  <si>
    <t>1200p</t>
  </si>
  <si>
    <t>445-1294-1-ND</t>
  </si>
  <si>
    <t>C4, C5</t>
  </si>
  <si>
    <t>1500p</t>
  </si>
  <si>
    <t>445-1295-1-ND</t>
  </si>
  <si>
    <t>C8, C60, C61</t>
  </si>
  <si>
    <t>2200p</t>
  </si>
  <si>
    <t>445-1297-1-ND</t>
  </si>
  <si>
    <t>C1, C7</t>
  </si>
  <si>
    <t>2700p</t>
  </si>
  <si>
    <t>445-2669-1-ND</t>
  </si>
  <si>
    <t>C59</t>
  </si>
  <si>
    <t>3300p</t>
  </si>
  <si>
    <t>445-1599-1-ND</t>
  </si>
  <si>
    <t>C63, C64</t>
  </si>
  <si>
    <t>5600p</t>
  </si>
  <si>
    <t>445-2666-1-ND</t>
  </si>
  <si>
    <t>C57, C62</t>
  </si>
  <si>
    <t>6800p</t>
  </si>
  <si>
    <t>445-2667-1-ND</t>
  </si>
  <si>
    <t>C40, C49, C50,C93, C96, C97, C98, C99, C100, C101, C102</t>
  </si>
  <si>
    <t>D1, D2, D3, D4, D5, D6</t>
  </si>
  <si>
    <t>BAW56</t>
  </si>
  <si>
    <t>SOT23</t>
  </si>
  <si>
    <t>BAW 56 SMD</t>
  </si>
  <si>
    <t>D7, D8</t>
  </si>
  <si>
    <t>LED 3MM 2MA GN</t>
  </si>
  <si>
    <t>HC 138</t>
  </si>
  <si>
    <t>SO-16</t>
  </si>
  <si>
    <t>SMD HC 138</t>
  </si>
  <si>
    <t>L16</t>
  </si>
  <si>
    <t>470n</t>
  </si>
  <si>
    <t>1210</t>
  </si>
  <si>
    <t>74 D 3240</t>
  </si>
  <si>
    <t>L17</t>
  </si>
  <si>
    <t>560n</t>
  </si>
  <si>
    <t>74 D 3242</t>
  </si>
  <si>
    <t>L15</t>
  </si>
  <si>
    <t>820n</t>
  </si>
  <si>
    <t>74 D 3246</t>
  </si>
  <si>
    <t>L8</t>
  </si>
  <si>
    <t>1200n</t>
  </si>
  <si>
    <t>74 D 3250</t>
  </si>
  <si>
    <t>L9</t>
  </si>
  <si>
    <t>1500n</t>
  </si>
  <si>
    <t>74 D 3252</t>
  </si>
  <si>
    <t>L7</t>
  </si>
  <si>
    <t>1800n</t>
  </si>
  <si>
    <t>74 D 3256</t>
  </si>
  <si>
    <t>L5, L6</t>
  </si>
  <si>
    <t>3300n</t>
  </si>
  <si>
    <t>74 D 3260</t>
  </si>
  <si>
    <t>L4</t>
  </si>
  <si>
    <t>4700n</t>
  </si>
  <si>
    <t>74 D 3264</t>
  </si>
  <si>
    <t>L11</t>
  </si>
  <si>
    <t>8200n</t>
  </si>
  <si>
    <t>74 D 3124</t>
  </si>
  <si>
    <t>L12</t>
  </si>
  <si>
    <t>74 D 3126</t>
  </si>
  <si>
    <t>L10</t>
  </si>
  <si>
    <t>12u</t>
  </si>
  <si>
    <t>74 D 3128</t>
  </si>
  <si>
    <t>L2, L3</t>
  </si>
  <si>
    <t>22u</t>
  </si>
  <si>
    <t>74 D 3134</t>
  </si>
  <si>
    <t>L1</t>
  </si>
  <si>
    <t>74 D 3138</t>
  </si>
  <si>
    <t>L19</t>
  </si>
  <si>
    <t>74 D 3142</t>
  </si>
  <si>
    <t>L20</t>
  </si>
  <si>
    <t>56u</t>
  </si>
  <si>
    <t>74 D 3144</t>
  </si>
  <si>
    <t>L18</t>
  </si>
  <si>
    <t>82u</t>
  </si>
  <si>
    <t>74 D 3148</t>
  </si>
  <si>
    <t>L13, L14</t>
  </si>
  <si>
    <t>1m</t>
  </si>
  <si>
    <t>74 D 3174</t>
  </si>
  <si>
    <t>R1, R2, R3, R4, R5, R6, R7, R8, R9, R10, R11, R12, R13, R14</t>
  </si>
  <si>
    <t>S1</t>
  </si>
  <si>
    <t>Kippschalter EIN/EIN</t>
  </si>
  <si>
    <t>04 G 234</t>
  </si>
  <si>
    <t>SV1</t>
  </si>
  <si>
    <t>Buchsenleiste 2x6</t>
  </si>
  <si>
    <t>2,54mm</t>
  </si>
  <si>
    <t>BL 2X10G 2,54</t>
  </si>
  <si>
    <t>Sockel Trafo</t>
  </si>
  <si>
    <t>Adapterleiste Trafo</t>
  </si>
  <si>
    <t>AW 122/20</t>
  </si>
  <si>
    <t>X3, X6 (SDR)</t>
  </si>
  <si>
    <t>Stiftleiste 2x6</t>
  </si>
  <si>
    <t>SL 2X40G 2,54</t>
  </si>
  <si>
    <t xml:space="preserve">zzgl. weitere Bauteile, die erst nach Fertigstellung der Entwicklung feststehen </t>
  </si>
  <si>
    <t>Alle Kondensatoren (außer 100 nF) sind NP0</t>
  </si>
  <si>
    <t>Rev 1.0</t>
  </si>
  <si>
    <t>4.7p</t>
  </si>
  <si>
    <t>445-5031-1-ND</t>
  </si>
  <si>
    <t>C23</t>
  </si>
  <si>
    <t>C33, C51</t>
  </si>
  <si>
    <t>C80</t>
  </si>
  <si>
    <t>C47, C119, C123, C125</t>
  </si>
  <si>
    <t>C10, C55, C83, C85</t>
  </si>
  <si>
    <t>C15, C22</t>
  </si>
  <si>
    <t>C24, C52, C54</t>
  </si>
  <si>
    <t>C17, C26, C28, C42, C56, C81, C118, C120</t>
  </si>
  <si>
    <t>C11, C36, C37</t>
  </si>
  <si>
    <t>C21</t>
  </si>
  <si>
    <t>C66</t>
  </si>
  <si>
    <t>C2, C16, C58</t>
  </si>
  <si>
    <t>C9, C30</t>
  </si>
  <si>
    <t>C13, C27, C34</t>
  </si>
  <si>
    <t>C65, C94</t>
  </si>
  <si>
    <t>C25, C32, C87</t>
  </si>
  <si>
    <t>680p</t>
  </si>
  <si>
    <t>445-1291-1-ND</t>
  </si>
  <si>
    <t>C41</t>
  </si>
  <si>
    <t>C3, C5, C29</t>
  </si>
  <si>
    <t>490-1453-1-ND</t>
  </si>
  <si>
    <t>C1, C4, C8</t>
  </si>
  <si>
    <t>C103</t>
  </si>
  <si>
    <t>1800p</t>
  </si>
  <si>
    <t>445-1296-1-ND</t>
  </si>
  <si>
    <t>C60, C61, C109, C114</t>
  </si>
  <si>
    <t>490-1459-1-ND</t>
  </si>
  <si>
    <t>C7</t>
  </si>
  <si>
    <t>C57, C63, C64, C110</t>
  </si>
  <si>
    <t>C62, C104, C115</t>
  </si>
  <si>
    <t>C95, C99, C100, C101,C105, C106, C107, C108</t>
  </si>
  <si>
    <t>445-2664-1-ND</t>
  </si>
  <si>
    <t>C40, C49, C50,C68, C69, C70, C71, C72, C73, C93, C96, C97, C98, C102, C111, C117. C126</t>
  </si>
  <si>
    <t>D1, D2, D3, D4, D5, D6, D9, D10</t>
  </si>
  <si>
    <t>BAW56-FDICT-ND</t>
  </si>
  <si>
    <t>L25, L26</t>
  </si>
  <si>
    <t>270n</t>
  </si>
  <si>
    <t>74 D 3234</t>
  </si>
  <si>
    <t>L24, L27</t>
  </si>
  <si>
    <t>390n</t>
  </si>
  <si>
    <t>74 D 3238</t>
  </si>
  <si>
    <t>70-IMC1210ER100J</t>
  </si>
  <si>
    <t>70-IMC1210-22</t>
  </si>
  <si>
    <t>L22</t>
  </si>
  <si>
    <t>120u</t>
  </si>
  <si>
    <t>74 D 3152</t>
  </si>
  <si>
    <t>L23</t>
  </si>
  <si>
    <t>150u</t>
  </si>
  <si>
    <t>74 D 3154</t>
  </si>
  <si>
    <t>L21</t>
  </si>
  <si>
    <t>180u</t>
  </si>
  <si>
    <t>74 D 3156</t>
  </si>
  <si>
    <t>434-1210F-561K-01</t>
  </si>
  <si>
    <t>R1, R2, R3, R4, R5, R6, R7, R8, R9, R10, R11, R12, R13, R14, R15, R16</t>
  </si>
  <si>
    <t>BL 2X17G 2,54</t>
  </si>
  <si>
    <t>Option extern</t>
  </si>
  <si>
    <t>C127</t>
  </si>
  <si>
    <t>D7</t>
  </si>
  <si>
    <t>6V2</t>
  </si>
  <si>
    <t>D8</t>
  </si>
  <si>
    <t>15V</t>
  </si>
  <si>
    <t>R18</t>
  </si>
  <si>
    <t>R19</t>
  </si>
  <si>
    <t>R17</t>
  </si>
  <si>
    <t>PBSS4140T</t>
  </si>
  <si>
    <t>R28, R31</t>
  </si>
  <si>
    <t>R25</t>
  </si>
  <si>
    <t>R9, R21, R24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</si>
</sst>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-* #,##0.0000\ [$€-1]_-;\-* #,##0.0000\ [$€-1]_-;_-* \-??\ [$€-1]_-"/>
    <numFmt numFmtId="166" formatCode="_-* #,##0.0000\ [$€-1]_-;\-* #,##0.0000\ [$€-1]_-;_-* \-??\ [$€-1]_-;_-@_-"/>
    <numFmt numFmtId="167" formatCode="_-* #,##0.0000\ [$€-1]_-;\-* #,##0.0000\ [$€-1]_-;_-* \-????\ [$€-1]_-;_-@_-"/>
    <numFmt numFmtId="168" formatCode="_-* #,##0.00\ [$€-1]_-;\-* #,##0.00\ [$€-1]_-;_-* \-??\ [$€-1]_-;_-@_-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wrapText="1"/>
    </xf>
    <xf numFmtId="165" fontId="0" fillId="2" borderId="0" xfId="17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 wrapText="1"/>
    </xf>
    <xf numFmtId="164" fontId="0" fillId="3" borderId="0" xfId="17" applyFont="1" applyFill="1" applyBorder="1" applyAlignment="1" applyProtection="1">
      <alignment/>
      <protection/>
    </xf>
    <xf numFmtId="0" fontId="0" fillId="3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3" borderId="0" xfId="17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165" fontId="0" fillId="0" borderId="0" xfId="17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165" fontId="0" fillId="4" borderId="0" xfId="17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166" fontId="0" fillId="4" borderId="0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164" fontId="0" fillId="0" borderId="0" xfId="17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1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22</xdr:row>
      <xdr:rowOff>104775</xdr:rowOff>
    </xdr:from>
    <xdr:to>
      <xdr:col>7</xdr:col>
      <xdr:colOff>1009650</xdr:colOff>
      <xdr:row>43</xdr:row>
      <xdr:rowOff>152400</xdr:rowOff>
    </xdr:to>
    <xdr:sp>
      <xdr:nvSpPr>
        <xdr:cNvPr id="1" name="AutoShape 40"/>
        <xdr:cNvSpPr>
          <a:spLocks/>
        </xdr:cNvSpPr>
      </xdr:nvSpPr>
      <xdr:spPr>
        <a:xfrm>
          <a:off x="4857750" y="3838575"/>
          <a:ext cx="4486275" cy="3695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75" zoomScaleNormal="75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A57" sqref="A57:IV57"/>
    </sheetView>
  </sheetViews>
  <sheetFormatPr defaultColWidth="11.421875" defaultRowHeight="12.75"/>
  <cols>
    <col min="1" max="1" width="24.57421875" style="0" customWidth="1"/>
    <col min="2" max="2" width="19.7109375" style="0" customWidth="1"/>
    <col min="3" max="3" width="15.00390625" style="0" customWidth="1"/>
    <col min="4" max="4" width="15.57421875" style="0" customWidth="1"/>
    <col min="5" max="5" width="27.28125" style="1" customWidth="1"/>
    <col min="8" max="8" width="18.28125" style="0" customWidth="1"/>
    <col min="9" max="9" width="26.00390625" style="1" customWidth="1"/>
  </cols>
  <sheetData>
    <row r="1" spans="1:13" ht="18">
      <c r="A1" s="2" t="s">
        <v>0</v>
      </c>
      <c r="B1" s="2"/>
      <c r="C1" s="2"/>
      <c r="D1" s="2"/>
      <c r="E1" s="3"/>
      <c r="F1" s="2"/>
      <c r="G1" s="2"/>
      <c r="H1" s="2"/>
      <c r="I1" s="4"/>
      <c r="J1" s="2"/>
      <c r="K1" s="2"/>
      <c r="L1" s="2"/>
      <c r="M1" s="2"/>
    </row>
    <row r="2" spans="1:13" ht="18">
      <c r="A2" s="2"/>
      <c r="B2" s="2"/>
      <c r="C2" s="2"/>
      <c r="D2" s="2"/>
      <c r="E2" s="4"/>
      <c r="F2" s="2"/>
      <c r="G2" s="2"/>
      <c r="H2" s="2"/>
      <c r="I2" s="4"/>
      <c r="J2" s="2"/>
      <c r="K2" s="2"/>
      <c r="L2" s="55"/>
      <c r="M2" s="55"/>
    </row>
    <row r="3" spans="1:14" ht="12.7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9" t="s">
        <v>8</v>
      </c>
      <c r="I3" s="10" t="s">
        <v>5</v>
      </c>
      <c r="J3" s="9" t="s">
        <v>6</v>
      </c>
      <c r="K3" s="11" t="s">
        <v>7</v>
      </c>
      <c r="L3" s="12" t="s">
        <v>9</v>
      </c>
      <c r="M3" s="12" t="s">
        <v>10</v>
      </c>
      <c r="N3" s="13" t="s">
        <v>11</v>
      </c>
    </row>
    <row r="4" spans="1:14" ht="12.75">
      <c r="A4" s="14" t="s">
        <v>12</v>
      </c>
      <c r="B4" s="14"/>
      <c r="C4" s="14"/>
      <c r="D4" s="14"/>
      <c r="E4" s="15"/>
      <c r="F4" s="14"/>
      <c r="G4" s="16"/>
      <c r="H4" s="14"/>
      <c r="I4" s="15"/>
      <c r="J4" s="14"/>
      <c r="K4" s="16"/>
      <c r="L4" s="17"/>
      <c r="M4" s="17"/>
      <c r="N4" s="17"/>
    </row>
    <row r="5" spans="1:14" ht="12.75">
      <c r="A5" s="18" t="s">
        <v>13</v>
      </c>
      <c r="B5" s="18" t="s">
        <v>12</v>
      </c>
      <c r="C5" s="18" t="s">
        <v>14</v>
      </c>
      <c r="D5" s="19"/>
      <c r="E5" s="20"/>
      <c r="F5" s="21">
        <v>3.61</v>
      </c>
      <c r="G5" s="22">
        <v>100</v>
      </c>
      <c r="H5" s="23"/>
      <c r="I5" s="24"/>
      <c r="J5" s="25"/>
      <c r="K5" s="26"/>
      <c r="L5" s="27">
        <v>1</v>
      </c>
      <c r="M5" s="28">
        <f aca="true" t="shared" si="0" ref="M5:M15">L5*F5</f>
        <v>3.61</v>
      </c>
      <c r="N5" s="29">
        <f aca="true" t="shared" si="1" ref="N5:N36">M5*1.19</f>
        <v>4.2959</v>
      </c>
    </row>
    <row r="6" spans="1:14" ht="12.75">
      <c r="A6" t="s">
        <v>15</v>
      </c>
      <c r="B6" t="s">
        <v>16</v>
      </c>
      <c r="C6" t="s">
        <v>17</v>
      </c>
      <c r="D6" s="19" t="s">
        <v>18</v>
      </c>
      <c r="E6" s="30" t="s">
        <v>19</v>
      </c>
      <c r="F6" s="21">
        <v>0.0084</v>
      </c>
      <c r="G6" s="31">
        <v>100</v>
      </c>
      <c r="H6" s="23" t="s">
        <v>20</v>
      </c>
      <c r="I6" s="32"/>
      <c r="J6" s="25"/>
      <c r="K6" s="33"/>
      <c r="L6" s="27">
        <v>1</v>
      </c>
      <c r="M6" s="28">
        <f t="shared" si="0"/>
        <v>0.0084</v>
      </c>
      <c r="N6" s="29">
        <f t="shared" si="1"/>
        <v>0.009996</v>
      </c>
    </row>
    <row r="7" spans="1:14" ht="12.75">
      <c r="A7" t="s">
        <v>21</v>
      </c>
      <c r="B7" t="s">
        <v>22</v>
      </c>
      <c r="C7" t="s">
        <v>17</v>
      </c>
      <c r="D7" s="19" t="s">
        <v>18</v>
      </c>
      <c r="E7" s="30" t="s">
        <v>23</v>
      </c>
      <c r="F7" s="21">
        <v>0.0084</v>
      </c>
      <c r="G7" s="31">
        <v>100</v>
      </c>
      <c r="H7" s="23" t="s">
        <v>20</v>
      </c>
      <c r="I7" s="32"/>
      <c r="J7" s="25"/>
      <c r="K7" s="33"/>
      <c r="L7" s="27">
        <v>1</v>
      </c>
      <c r="M7" s="28">
        <f t="shared" si="0"/>
        <v>0.0084</v>
      </c>
      <c r="N7" s="29">
        <f t="shared" si="1"/>
        <v>0.009996</v>
      </c>
    </row>
    <row r="8" spans="1:14" ht="12.75">
      <c r="A8" t="s">
        <v>24</v>
      </c>
      <c r="B8" s="18" t="s">
        <v>25</v>
      </c>
      <c r="C8" t="s">
        <v>17</v>
      </c>
      <c r="D8" s="19" t="s">
        <v>18</v>
      </c>
      <c r="E8" s="30" t="s">
        <v>26</v>
      </c>
      <c r="F8" s="21">
        <v>0.0084</v>
      </c>
      <c r="G8" s="31">
        <v>100</v>
      </c>
      <c r="H8" s="23" t="s">
        <v>20</v>
      </c>
      <c r="I8" s="32"/>
      <c r="J8" s="25"/>
      <c r="K8" s="33"/>
      <c r="L8" s="27">
        <v>1</v>
      </c>
      <c r="M8" s="28">
        <f t="shared" si="0"/>
        <v>0.0084</v>
      </c>
      <c r="N8" s="29">
        <f t="shared" si="1"/>
        <v>0.009996</v>
      </c>
    </row>
    <row r="9" spans="1:14" ht="12.75">
      <c r="A9" t="s">
        <v>27</v>
      </c>
      <c r="B9" t="s">
        <v>28</v>
      </c>
      <c r="C9" t="s">
        <v>17</v>
      </c>
      <c r="D9" s="19" t="s">
        <v>18</v>
      </c>
      <c r="E9" s="30" t="s">
        <v>29</v>
      </c>
      <c r="F9" s="21">
        <v>0.0084</v>
      </c>
      <c r="G9" s="31">
        <v>100</v>
      </c>
      <c r="H9" s="23" t="s">
        <v>20</v>
      </c>
      <c r="I9" s="32"/>
      <c r="J9" s="25"/>
      <c r="K9" s="33"/>
      <c r="L9">
        <v>2</v>
      </c>
      <c r="M9" s="28">
        <f t="shared" si="0"/>
        <v>0.0168</v>
      </c>
      <c r="N9" s="29">
        <f t="shared" si="1"/>
        <v>0.019992</v>
      </c>
    </row>
    <row r="10" spans="1:14" ht="12.75">
      <c r="A10" t="s">
        <v>30</v>
      </c>
      <c r="B10" t="s">
        <v>31</v>
      </c>
      <c r="C10" t="s">
        <v>17</v>
      </c>
      <c r="D10" s="19" t="s">
        <v>18</v>
      </c>
      <c r="E10" s="30" t="s">
        <v>32</v>
      </c>
      <c r="F10" s="21">
        <v>0.0252</v>
      </c>
      <c r="G10" s="31">
        <v>100</v>
      </c>
      <c r="H10" s="23" t="s">
        <v>20</v>
      </c>
      <c r="I10" s="32"/>
      <c r="J10" s="25"/>
      <c r="K10" s="33"/>
      <c r="L10" s="27">
        <v>1</v>
      </c>
      <c r="M10" s="28">
        <f t="shared" si="0"/>
        <v>0.0252</v>
      </c>
      <c r="N10" s="29">
        <f t="shared" si="1"/>
        <v>0.029987999999999997</v>
      </c>
    </row>
    <row r="11" spans="1:14" ht="12.75">
      <c r="A11" t="s">
        <v>33</v>
      </c>
      <c r="B11" t="s">
        <v>34</v>
      </c>
      <c r="C11" t="s">
        <v>17</v>
      </c>
      <c r="D11" s="19" t="s">
        <v>18</v>
      </c>
      <c r="E11" s="30" t="s">
        <v>35</v>
      </c>
      <c r="F11" s="21">
        <v>0.0084</v>
      </c>
      <c r="G11" s="31">
        <v>100</v>
      </c>
      <c r="H11" s="23" t="s">
        <v>20</v>
      </c>
      <c r="I11" s="32"/>
      <c r="J11" s="25"/>
      <c r="K11" s="33"/>
      <c r="L11">
        <v>2</v>
      </c>
      <c r="M11" s="28">
        <f t="shared" si="0"/>
        <v>0.0168</v>
      </c>
      <c r="N11" s="29">
        <f t="shared" si="1"/>
        <v>0.019992</v>
      </c>
    </row>
    <row r="12" spans="1:14" ht="12.75">
      <c r="A12" t="s">
        <v>36</v>
      </c>
      <c r="B12" t="s">
        <v>37</v>
      </c>
      <c r="C12" t="s">
        <v>17</v>
      </c>
      <c r="D12" s="19" t="s">
        <v>18</v>
      </c>
      <c r="E12" s="30" t="s">
        <v>38</v>
      </c>
      <c r="F12" s="21">
        <v>0.0084</v>
      </c>
      <c r="G12" s="31">
        <v>100</v>
      </c>
      <c r="H12" s="23" t="s">
        <v>20</v>
      </c>
      <c r="I12" s="32"/>
      <c r="J12" s="25"/>
      <c r="K12" s="33"/>
      <c r="L12">
        <v>1</v>
      </c>
      <c r="M12" s="28">
        <f t="shared" si="0"/>
        <v>0.0084</v>
      </c>
      <c r="N12" s="29">
        <f t="shared" si="1"/>
        <v>0.009996</v>
      </c>
    </row>
    <row r="13" spans="1:14" ht="12.75">
      <c r="A13" t="s">
        <v>39</v>
      </c>
      <c r="B13" t="s">
        <v>40</v>
      </c>
      <c r="C13" t="s">
        <v>17</v>
      </c>
      <c r="D13" s="19" t="s">
        <v>18</v>
      </c>
      <c r="E13" s="30" t="s">
        <v>41</v>
      </c>
      <c r="F13" s="21">
        <v>0.0084</v>
      </c>
      <c r="G13" s="31">
        <v>100</v>
      </c>
      <c r="H13" s="23" t="s">
        <v>20</v>
      </c>
      <c r="I13" s="32"/>
      <c r="J13" s="25"/>
      <c r="K13" s="33"/>
      <c r="L13">
        <v>1</v>
      </c>
      <c r="M13" s="28">
        <f t="shared" si="0"/>
        <v>0.0084</v>
      </c>
      <c r="N13" s="29">
        <f t="shared" si="1"/>
        <v>0.009996</v>
      </c>
    </row>
    <row r="14" spans="1:14" ht="38.25">
      <c r="A14" s="34" t="s">
        <v>42</v>
      </c>
      <c r="B14" t="s">
        <v>43</v>
      </c>
      <c r="C14" t="s">
        <v>17</v>
      </c>
      <c r="D14" s="19" t="s">
        <v>18</v>
      </c>
      <c r="E14" s="30" t="s">
        <v>44</v>
      </c>
      <c r="F14" s="21">
        <v>0.0084</v>
      </c>
      <c r="G14" s="31">
        <v>100</v>
      </c>
      <c r="H14" s="23" t="s">
        <v>20</v>
      </c>
      <c r="I14" s="32"/>
      <c r="J14" s="25"/>
      <c r="K14" s="33"/>
      <c r="L14">
        <v>11</v>
      </c>
      <c r="M14" s="28">
        <f t="shared" si="0"/>
        <v>0.0924</v>
      </c>
      <c r="N14" s="29">
        <f t="shared" si="1"/>
        <v>0.10995599999999998</v>
      </c>
    </row>
    <row r="15" spans="1:14" ht="76.5">
      <c r="A15" s="35" t="s">
        <v>45</v>
      </c>
      <c r="B15" t="s">
        <v>46</v>
      </c>
      <c r="C15" t="s">
        <v>17</v>
      </c>
      <c r="D15" s="19" t="s">
        <v>18</v>
      </c>
      <c r="E15" s="30" t="s">
        <v>47</v>
      </c>
      <c r="F15" s="21">
        <v>0.0084</v>
      </c>
      <c r="G15" s="31">
        <v>100</v>
      </c>
      <c r="H15" s="23" t="s">
        <v>20</v>
      </c>
      <c r="I15" s="32"/>
      <c r="J15" s="25"/>
      <c r="K15" s="33"/>
      <c r="L15">
        <v>23</v>
      </c>
      <c r="M15" s="28">
        <f t="shared" si="0"/>
        <v>0.19319999999999998</v>
      </c>
      <c r="N15" s="29">
        <f t="shared" si="1"/>
        <v>0.22990799999999997</v>
      </c>
    </row>
    <row r="16" spans="1:14" ht="12.75">
      <c r="A16" s="35" t="s">
        <v>48</v>
      </c>
      <c r="B16" t="s">
        <v>46</v>
      </c>
      <c r="C16" t="s">
        <v>17</v>
      </c>
      <c r="D16" s="19" t="s">
        <v>18</v>
      </c>
      <c r="E16" s="30" t="s">
        <v>47</v>
      </c>
      <c r="F16" s="21">
        <v>0.0084</v>
      </c>
      <c r="G16" s="31">
        <v>100</v>
      </c>
      <c r="H16" s="23"/>
      <c r="I16" s="32"/>
      <c r="J16" s="25"/>
      <c r="K16" s="33"/>
      <c r="L16" t="s">
        <v>49</v>
      </c>
      <c r="M16" s="28"/>
      <c r="N16" s="29">
        <f t="shared" si="1"/>
        <v>0</v>
      </c>
    </row>
    <row r="17" spans="1:14" ht="12.75">
      <c r="A17" s="35" t="s">
        <v>50</v>
      </c>
      <c r="B17" t="s">
        <v>51</v>
      </c>
      <c r="C17" t="s">
        <v>52</v>
      </c>
      <c r="D17" s="19" t="s">
        <v>53</v>
      </c>
      <c r="E17" s="30" t="s">
        <v>54</v>
      </c>
      <c r="F17" s="21">
        <v>0.05</v>
      </c>
      <c r="G17" s="31">
        <v>1</v>
      </c>
      <c r="H17" s="23" t="s">
        <v>55</v>
      </c>
      <c r="I17" s="32" t="s">
        <v>56</v>
      </c>
      <c r="J17" s="36">
        <v>0.05</v>
      </c>
      <c r="K17" s="33">
        <v>1</v>
      </c>
      <c r="L17">
        <v>3</v>
      </c>
      <c r="M17" s="28">
        <f>L17*F17</f>
        <v>0.15000000000000002</v>
      </c>
      <c r="N17" s="29">
        <f t="shared" si="1"/>
        <v>0.17850000000000002</v>
      </c>
    </row>
    <row r="18" spans="1:14" ht="12.75">
      <c r="A18" s="35" t="s">
        <v>57</v>
      </c>
      <c r="B18" t="s">
        <v>58</v>
      </c>
      <c r="C18" t="s">
        <v>52</v>
      </c>
      <c r="D18" s="19" t="s">
        <v>55</v>
      </c>
      <c r="E18" s="30" t="s">
        <v>59</v>
      </c>
      <c r="F18" s="21">
        <v>0.04</v>
      </c>
      <c r="G18" s="31">
        <v>1</v>
      </c>
      <c r="H18" s="23"/>
      <c r="I18" s="32"/>
      <c r="J18" s="36"/>
      <c r="K18" s="33"/>
      <c r="L18">
        <v>5</v>
      </c>
      <c r="M18" s="28">
        <f>L18*F18</f>
        <v>0.2</v>
      </c>
      <c r="N18" s="29">
        <f t="shared" si="1"/>
        <v>0.238</v>
      </c>
    </row>
    <row r="19" spans="1:14" ht="12.75">
      <c r="A19" t="s">
        <v>60</v>
      </c>
      <c r="B19" t="s">
        <v>61</v>
      </c>
      <c r="C19" t="s">
        <v>62</v>
      </c>
      <c r="D19" s="19" t="s">
        <v>55</v>
      </c>
      <c r="E19" s="30" t="s">
        <v>63</v>
      </c>
      <c r="F19" s="21">
        <v>0.14</v>
      </c>
      <c r="G19" s="31">
        <v>1</v>
      </c>
      <c r="H19" s="23"/>
      <c r="I19" s="32"/>
      <c r="J19" s="36"/>
      <c r="K19" s="33"/>
      <c r="L19">
        <v>4</v>
      </c>
      <c r="M19" s="28">
        <f>L19*F19</f>
        <v>0.56</v>
      </c>
      <c r="N19" s="29">
        <f t="shared" si="1"/>
        <v>0.6664</v>
      </c>
    </row>
    <row r="20" spans="1:14" ht="12.75">
      <c r="A20" t="s">
        <v>64</v>
      </c>
      <c r="B20" s="18" t="s">
        <v>65</v>
      </c>
      <c r="C20" s="18" t="s">
        <v>62</v>
      </c>
      <c r="D20" s="19" t="s">
        <v>55</v>
      </c>
      <c r="E20" s="30" t="s">
        <v>66</v>
      </c>
      <c r="F20" s="21">
        <v>0.13</v>
      </c>
      <c r="G20" s="31">
        <v>300</v>
      </c>
      <c r="H20" s="23"/>
      <c r="I20" s="32"/>
      <c r="J20" s="36"/>
      <c r="K20" s="33"/>
      <c r="L20">
        <v>3</v>
      </c>
      <c r="M20" s="28">
        <f>L20*F20</f>
        <v>0.39</v>
      </c>
      <c r="N20" s="29">
        <f t="shared" si="1"/>
        <v>0.4641</v>
      </c>
    </row>
    <row r="21" spans="1:14" ht="12.75">
      <c r="A21" s="35" t="s">
        <v>67</v>
      </c>
      <c r="B21" t="s">
        <v>65</v>
      </c>
      <c r="C21" s="18" t="s">
        <v>62</v>
      </c>
      <c r="D21" s="19" t="s">
        <v>55</v>
      </c>
      <c r="E21" s="30" t="s">
        <v>66</v>
      </c>
      <c r="F21" s="21">
        <v>0.13</v>
      </c>
      <c r="G21" s="31">
        <v>300</v>
      </c>
      <c r="H21" s="23"/>
      <c r="I21" s="32"/>
      <c r="J21" s="36"/>
      <c r="K21" s="33"/>
      <c r="L21" t="s">
        <v>49</v>
      </c>
      <c r="M21" s="28"/>
      <c r="N21" s="29">
        <f t="shared" si="1"/>
        <v>0</v>
      </c>
    </row>
    <row r="22" spans="1:14" ht="12.75">
      <c r="A22" t="s">
        <v>68</v>
      </c>
      <c r="B22" s="18" t="s">
        <v>69</v>
      </c>
      <c r="C22" t="s">
        <v>70</v>
      </c>
      <c r="D22" s="19" t="s">
        <v>53</v>
      </c>
      <c r="E22" s="30" t="s">
        <v>71</v>
      </c>
      <c r="F22" s="21">
        <v>0.0252</v>
      </c>
      <c r="G22" s="31">
        <v>1</v>
      </c>
      <c r="H22" s="23" t="s">
        <v>18</v>
      </c>
      <c r="I22" s="32">
        <v>11030</v>
      </c>
      <c r="J22" s="36">
        <v>0.0252</v>
      </c>
      <c r="K22" s="33">
        <v>100</v>
      </c>
      <c r="L22">
        <v>1</v>
      </c>
      <c r="M22" s="28">
        <f aca="true" t="shared" si="2" ref="M22:M32">L22*F22</f>
        <v>0.0252</v>
      </c>
      <c r="N22" s="29">
        <f t="shared" si="1"/>
        <v>0.029987999999999997</v>
      </c>
    </row>
    <row r="23" spans="1:14" ht="12.75">
      <c r="A23" t="s">
        <v>72</v>
      </c>
      <c r="B23" t="s">
        <v>73</v>
      </c>
      <c r="C23" t="s">
        <v>74</v>
      </c>
      <c r="D23" s="19" t="s">
        <v>53</v>
      </c>
      <c r="E23" s="30" t="s">
        <v>75</v>
      </c>
      <c r="F23" s="21">
        <v>0.0589</v>
      </c>
      <c r="G23" s="31">
        <v>1</v>
      </c>
      <c r="H23" s="23" t="s">
        <v>20</v>
      </c>
      <c r="I23" s="32"/>
      <c r="J23" s="25"/>
      <c r="K23" s="33"/>
      <c r="L23">
        <v>1</v>
      </c>
      <c r="M23" s="28">
        <f t="shared" si="2"/>
        <v>0.0589</v>
      </c>
      <c r="N23" s="29">
        <f t="shared" si="1"/>
        <v>0.070091</v>
      </c>
    </row>
    <row r="24" spans="1:14" ht="12.75">
      <c r="A24" t="s">
        <v>76</v>
      </c>
      <c r="B24" s="18" t="s">
        <v>77</v>
      </c>
      <c r="C24" s="18" t="s">
        <v>78</v>
      </c>
      <c r="D24" s="19" t="s">
        <v>79</v>
      </c>
      <c r="E24" s="30" t="s">
        <v>80</v>
      </c>
      <c r="F24" s="21">
        <v>0.4455</v>
      </c>
      <c r="G24" s="31">
        <v>100</v>
      </c>
      <c r="H24" s="23"/>
      <c r="I24" s="32"/>
      <c r="J24" s="25"/>
      <c r="K24" s="33"/>
      <c r="L24">
        <v>1</v>
      </c>
      <c r="M24" s="28">
        <f t="shared" si="2"/>
        <v>0.4455</v>
      </c>
      <c r="N24" s="29">
        <f t="shared" si="1"/>
        <v>0.530145</v>
      </c>
    </row>
    <row r="25" spans="1:14" ht="12.75">
      <c r="A25" t="s">
        <v>81</v>
      </c>
      <c r="B25" t="s">
        <v>82</v>
      </c>
      <c r="D25" s="19" t="s">
        <v>83</v>
      </c>
      <c r="E25" s="30" t="s">
        <v>84</v>
      </c>
      <c r="F25" s="21">
        <v>5.76</v>
      </c>
      <c r="G25" s="31">
        <v>100</v>
      </c>
      <c r="H25" s="23" t="s">
        <v>79</v>
      </c>
      <c r="I25" s="32" t="s">
        <v>85</v>
      </c>
      <c r="J25" s="36">
        <v>7.4634</v>
      </c>
      <c r="K25" s="33">
        <v>100</v>
      </c>
      <c r="L25">
        <v>1</v>
      </c>
      <c r="M25" s="28">
        <f t="shared" si="2"/>
        <v>5.76</v>
      </c>
      <c r="N25" s="29">
        <f t="shared" si="1"/>
        <v>6.854399999999999</v>
      </c>
    </row>
    <row r="26" spans="1:14" ht="12.75">
      <c r="A26" t="s">
        <v>86</v>
      </c>
      <c r="B26" t="s">
        <v>87</v>
      </c>
      <c r="C26" t="s">
        <v>88</v>
      </c>
      <c r="D26" s="19" t="s">
        <v>79</v>
      </c>
      <c r="E26" s="30" t="s">
        <v>89</v>
      </c>
      <c r="F26" s="21">
        <v>1.5552</v>
      </c>
      <c r="G26" s="31">
        <v>25</v>
      </c>
      <c r="H26" s="23" t="s">
        <v>20</v>
      </c>
      <c r="I26" s="32"/>
      <c r="J26" s="33"/>
      <c r="K26" s="33"/>
      <c r="L26">
        <v>1</v>
      </c>
      <c r="M26" s="28">
        <f t="shared" si="2"/>
        <v>1.5552</v>
      </c>
      <c r="N26" s="29">
        <f t="shared" si="1"/>
        <v>1.8506879999999999</v>
      </c>
    </row>
    <row r="27" spans="1:14" ht="12.75">
      <c r="A27" t="s">
        <v>90</v>
      </c>
      <c r="B27" t="s">
        <v>91</v>
      </c>
      <c r="C27" t="s">
        <v>92</v>
      </c>
      <c r="D27" s="19" t="s">
        <v>83</v>
      </c>
      <c r="E27" s="30" t="s">
        <v>93</v>
      </c>
      <c r="F27" s="21">
        <v>9.92</v>
      </c>
      <c r="G27" s="31">
        <v>100</v>
      </c>
      <c r="H27" s="23" t="s">
        <v>83</v>
      </c>
      <c r="I27" s="32" t="s">
        <v>94</v>
      </c>
      <c r="J27" s="25">
        <v>9.92</v>
      </c>
      <c r="K27" s="33">
        <v>100</v>
      </c>
      <c r="L27">
        <v>1</v>
      </c>
      <c r="M27" s="28">
        <f t="shared" si="2"/>
        <v>9.92</v>
      </c>
      <c r="N27" s="29">
        <f t="shared" si="1"/>
        <v>11.8048</v>
      </c>
    </row>
    <row r="28" spans="1:14" ht="12.75">
      <c r="A28" s="1" t="s">
        <v>95</v>
      </c>
      <c r="B28" s="18" t="s">
        <v>96</v>
      </c>
      <c r="C28" t="s">
        <v>97</v>
      </c>
      <c r="D28" s="19" t="s">
        <v>79</v>
      </c>
      <c r="E28" s="30" t="s">
        <v>98</v>
      </c>
      <c r="F28" s="21">
        <v>0.9207</v>
      </c>
      <c r="G28" s="31">
        <v>100</v>
      </c>
      <c r="H28" s="23"/>
      <c r="I28" s="32"/>
      <c r="J28" s="25"/>
      <c r="K28" s="33"/>
      <c r="L28">
        <v>1</v>
      </c>
      <c r="M28" s="28">
        <f t="shared" si="2"/>
        <v>0.9207</v>
      </c>
      <c r="N28" s="29">
        <f t="shared" si="1"/>
        <v>1.0956329999999999</v>
      </c>
    </row>
    <row r="29" spans="1:14" ht="12.75">
      <c r="A29" t="s">
        <v>99</v>
      </c>
      <c r="B29" t="s">
        <v>100</v>
      </c>
      <c r="C29" t="s">
        <v>101</v>
      </c>
      <c r="D29" s="19" t="s">
        <v>79</v>
      </c>
      <c r="E29" s="30" t="s">
        <v>102</v>
      </c>
      <c r="F29" s="21">
        <v>0.88</v>
      </c>
      <c r="G29" s="31">
        <v>1</v>
      </c>
      <c r="H29" s="23" t="s">
        <v>20</v>
      </c>
      <c r="I29" s="32"/>
      <c r="J29" s="25"/>
      <c r="K29" s="33"/>
      <c r="L29">
        <v>1</v>
      </c>
      <c r="M29" s="28">
        <f t="shared" si="2"/>
        <v>0.88</v>
      </c>
      <c r="N29" s="29">
        <f t="shared" si="1"/>
        <v>1.0472</v>
      </c>
    </row>
    <row r="30" spans="1:14" ht="12.75">
      <c r="A30" t="s">
        <v>103</v>
      </c>
      <c r="B30" t="s">
        <v>104</v>
      </c>
      <c r="C30" t="s">
        <v>105</v>
      </c>
      <c r="D30" s="19" t="s">
        <v>83</v>
      </c>
      <c r="E30" s="30" t="s">
        <v>106</v>
      </c>
      <c r="F30" s="21">
        <v>0.322</v>
      </c>
      <c r="G30" s="31">
        <v>100</v>
      </c>
      <c r="H30" s="23" t="s">
        <v>79</v>
      </c>
      <c r="I30" s="32" t="s">
        <v>107</v>
      </c>
      <c r="J30" s="25"/>
      <c r="K30" s="33">
        <v>100</v>
      </c>
      <c r="L30">
        <v>1</v>
      </c>
      <c r="M30" s="28">
        <f t="shared" si="2"/>
        <v>0.322</v>
      </c>
      <c r="N30" s="29">
        <f t="shared" si="1"/>
        <v>0.38318</v>
      </c>
    </row>
    <row r="31" spans="1:14" ht="12.75">
      <c r="A31" s="1" t="s">
        <v>108</v>
      </c>
      <c r="B31" t="s">
        <v>109</v>
      </c>
      <c r="C31" t="s">
        <v>88</v>
      </c>
      <c r="D31" s="19" t="s">
        <v>83</v>
      </c>
      <c r="E31" s="30" t="s">
        <v>110</v>
      </c>
      <c r="F31" s="21">
        <v>0.466</v>
      </c>
      <c r="G31" s="31">
        <v>100</v>
      </c>
      <c r="H31" s="23"/>
      <c r="I31" s="32"/>
      <c r="J31" s="25"/>
      <c r="K31" s="33"/>
      <c r="L31">
        <v>1</v>
      </c>
      <c r="M31" s="28">
        <f t="shared" si="2"/>
        <v>0.466</v>
      </c>
      <c r="N31" s="29">
        <f t="shared" si="1"/>
        <v>0.55454</v>
      </c>
    </row>
    <row r="32" spans="1:14" ht="12.75">
      <c r="A32" s="1" t="s">
        <v>111</v>
      </c>
      <c r="B32" t="s">
        <v>112</v>
      </c>
      <c r="C32" t="s">
        <v>78</v>
      </c>
      <c r="D32" s="19" t="s">
        <v>79</v>
      </c>
      <c r="E32" s="30" t="s">
        <v>113</v>
      </c>
      <c r="F32" s="21">
        <v>0.4455</v>
      </c>
      <c r="G32" s="31">
        <v>100</v>
      </c>
      <c r="H32" s="23"/>
      <c r="I32" s="32"/>
      <c r="J32" s="25"/>
      <c r="K32" s="33"/>
      <c r="L32">
        <v>1</v>
      </c>
      <c r="M32" s="28">
        <f t="shared" si="2"/>
        <v>0.4455</v>
      </c>
      <c r="N32" s="29">
        <f t="shared" si="1"/>
        <v>0.530145</v>
      </c>
    </row>
    <row r="33" spans="1:14" ht="12.75">
      <c r="A33" t="s">
        <v>114</v>
      </c>
      <c r="B33" t="s">
        <v>115</v>
      </c>
      <c r="C33" t="s">
        <v>116</v>
      </c>
      <c r="D33" s="19" t="s">
        <v>79</v>
      </c>
      <c r="E33" s="30" t="s">
        <v>117</v>
      </c>
      <c r="F33" s="21">
        <v>0.51</v>
      </c>
      <c r="G33" s="31">
        <v>100</v>
      </c>
      <c r="H33" s="23" t="s">
        <v>20</v>
      </c>
      <c r="I33" s="32"/>
      <c r="J33" s="25"/>
      <c r="K33" s="33"/>
      <c r="L33" t="s">
        <v>49</v>
      </c>
      <c r="M33" s="28"/>
      <c r="N33" s="29">
        <f t="shared" si="1"/>
        <v>0</v>
      </c>
    </row>
    <row r="34" spans="1:14" ht="12.75">
      <c r="A34" t="s">
        <v>118</v>
      </c>
      <c r="B34" t="s">
        <v>119</v>
      </c>
      <c r="C34" t="s">
        <v>120</v>
      </c>
      <c r="D34" s="19" t="s">
        <v>53</v>
      </c>
      <c r="E34" s="30" t="s">
        <v>121</v>
      </c>
      <c r="F34" s="21">
        <v>0.1597</v>
      </c>
      <c r="G34" s="31">
        <v>1</v>
      </c>
      <c r="H34" s="23" t="s">
        <v>20</v>
      </c>
      <c r="I34" s="32"/>
      <c r="J34" s="25"/>
      <c r="K34" s="33"/>
      <c r="L34">
        <v>1</v>
      </c>
      <c r="M34" s="28">
        <f aca="true" t="shared" si="3" ref="M34:M44">L34*F34</f>
        <v>0.1597</v>
      </c>
      <c r="N34" s="29">
        <f t="shared" si="1"/>
        <v>0.190043</v>
      </c>
    </row>
    <row r="35" spans="1:14" ht="12.75">
      <c r="A35" s="1" t="s">
        <v>122</v>
      </c>
      <c r="B35" t="s">
        <v>123</v>
      </c>
      <c r="C35" t="s">
        <v>120</v>
      </c>
      <c r="D35" s="19" t="s">
        <v>53</v>
      </c>
      <c r="E35" s="30" t="s">
        <v>124</v>
      </c>
      <c r="F35" s="21">
        <v>0.1597</v>
      </c>
      <c r="G35" s="31">
        <v>1</v>
      </c>
      <c r="H35" s="23" t="s">
        <v>20</v>
      </c>
      <c r="I35" s="32"/>
      <c r="J35" s="25"/>
      <c r="K35" s="33"/>
      <c r="L35">
        <v>1</v>
      </c>
      <c r="M35" s="28">
        <f t="shared" si="3"/>
        <v>0.1597</v>
      </c>
      <c r="N35" s="29">
        <f t="shared" si="1"/>
        <v>0.190043</v>
      </c>
    </row>
    <row r="36" spans="1:14" ht="12.75">
      <c r="A36" t="s">
        <v>125</v>
      </c>
      <c r="B36" t="s">
        <v>126</v>
      </c>
      <c r="C36" t="s">
        <v>127</v>
      </c>
      <c r="D36" s="19" t="s">
        <v>18</v>
      </c>
      <c r="E36" s="30" t="s">
        <v>128</v>
      </c>
      <c r="F36" s="21">
        <v>0.1681</v>
      </c>
      <c r="G36" s="31">
        <v>1</v>
      </c>
      <c r="H36" s="23" t="s">
        <v>53</v>
      </c>
      <c r="I36" s="32" t="s">
        <v>129</v>
      </c>
      <c r="J36" s="36">
        <v>0.2017</v>
      </c>
      <c r="K36" s="33">
        <v>1</v>
      </c>
      <c r="L36">
        <v>1</v>
      </c>
      <c r="M36" s="28">
        <f t="shared" si="3"/>
        <v>0.1681</v>
      </c>
      <c r="N36" s="29">
        <f t="shared" si="1"/>
        <v>0.200039</v>
      </c>
    </row>
    <row r="37" spans="1:14" ht="12.75">
      <c r="A37" t="s">
        <v>130</v>
      </c>
      <c r="B37" s="18" t="s">
        <v>131</v>
      </c>
      <c r="C37" t="s">
        <v>17</v>
      </c>
      <c r="D37" s="19" t="s">
        <v>55</v>
      </c>
      <c r="E37" s="30" t="s">
        <v>132</v>
      </c>
      <c r="F37" s="21">
        <v>0.0009</v>
      </c>
      <c r="G37" s="31">
        <v>5000</v>
      </c>
      <c r="H37" s="23" t="s">
        <v>20</v>
      </c>
      <c r="I37" s="32"/>
      <c r="J37" s="25"/>
      <c r="K37" s="33"/>
      <c r="L37">
        <v>1</v>
      </c>
      <c r="M37" s="28">
        <f t="shared" si="3"/>
        <v>0.0009</v>
      </c>
      <c r="N37" s="29">
        <f aca="true" t="shared" si="4" ref="N37:N67">M37*1.19</f>
        <v>0.001071</v>
      </c>
    </row>
    <row r="38" spans="1:14" ht="12.75">
      <c r="A38" t="s">
        <v>133</v>
      </c>
      <c r="B38" t="s">
        <v>134</v>
      </c>
      <c r="C38" t="s">
        <v>17</v>
      </c>
      <c r="D38" s="19" t="s">
        <v>55</v>
      </c>
      <c r="E38" s="30" t="s">
        <v>135</v>
      </c>
      <c r="F38" s="21">
        <v>0.0025</v>
      </c>
      <c r="G38" s="31">
        <v>5000</v>
      </c>
      <c r="H38" s="23" t="s">
        <v>20</v>
      </c>
      <c r="I38" s="32"/>
      <c r="J38" s="25"/>
      <c r="K38" s="33"/>
      <c r="L38">
        <v>1</v>
      </c>
      <c r="M38" s="28">
        <f t="shared" si="3"/>
        <v>0.0025</v>
      </c>
      <c r="N38" s="29">
        <f t="shared" si="4"/>
        <v>0.0029749999999999998</v>
      </c>
    </row>
    <row r="39" spans="1:14" ht="12.75">
      <c r="A39" t="s">
        <v>136</v>
      </c>
      <c r="B39" s="1">
        <v>22</v>
      </c>
      <c r="C39" t="s">
        <v>17</v>
      </c>
      <c r="D39" s="19" t="s">
        <v>55</v>
      </c>
      <c r="E39" s="30" t="s">
        <v>137</v>
      </c>
      <c r="F39" s="21">
        <v>0.0012</v>
      </c>
      <c r="G39" s="31">
        <v>5000</v>
      </c>
      <c r="H39" s="23" t="s">
        <v>20</v>
      </c>
      <c r="I39" s="32"/>
      <c r="J39" s="25"/>
      <c r="K39" s="33"/>
      <c r="L39">
        <v>1</v>
      </c>
      <c r="M39" s="28">
        <f t="shared" si="3"/>
        <v>0.0012</v>
      </c>
      <c r="N39" s="29">
        <f t="shared" si="4"/>
        <v>0.0014279999999999998</v>
      </c>
    </row>
    <row r="40" spans="1:14" ht="12.75">
      <c r="A40" t="s">
        <v>138</v>
      </c>
      <c r="B40" s="1">
        <v>33</v>
      </c>
      <c r="C40" t="s">
        <v>17</v>
      </c>
      <c r="D40" s="19" t="s">
        <v>55</v>
      </c>
      <c r="E40" s="30" t="s">
        <v>139</v>
      </c>
      <c r="F40" s="21">
        <v>0.0012</v>
      </c>
      <c r="G40" s="31">
        <v>5000</v>
      </c>
      <c r="H40" s="23" t="s">
        <v>20</v>
      </c>
      <c r="I40" s="32"/>
      <c r="J40" s="25"/>
      <c r="K40" s="33"/>
      <c r="L40">
        <v>2</v>
      </c>
      <c r="M40" s="28">
        <f t="shared" si="3"/>
        <v>0.0024</v>
      </c>
      <c r="N40" s="29">
        <f t="shared" si="4"/>
        <v>0.0028559999999999996</v>
      </c>
    </row>
    <row r="41" spans="1:14" ht="12.75">
      <c r="A41" t="s">
        <v>140</v>
      </c>
      <c r="B41" s="1">
        <v>51</v>
      </c>
      <c r="C41" t="s">
        <v>17</v>
      </c>
      <c r="D41" s="19" t="s">
        <v>55</v>
      </c>
      <c r="E41" s="30" t="s">
        <v>141</v>
      </c>
      <c r="F41" s="21">
        <v>0.0012</v>
      </c>
      <c r="G41" s="31">
        <v>5000</v>
      </c>
      <c r="H41" s="23" t="s">
        <v>20</v>
      </c>
      <c r="I41" s="32"/>
      <c r="J41" s="25"/>
      <c r="K41" s="33"/>
      <c r="L41">
        <v>1</v>
      </c>
      <c r="M41" s="28">
        <f t="shared" si="3"/>
        <v>0.0012</v>
      </c>
      <c r="N41" s="29">
        <f t="shared" si="4"/>
        <v>0.0014279999999999998</v>
      </c>
    </row>
    <row r="42" spans="1:14" ht="12.75">
      <c r="A42" t="s">
        <v>142</v>
      </c>
      <c r="B42" s="1">
        <v>56</v>
      </c>
      <c r="C42" t="s">
        <v>17</v>
      </c>
      <c r="D42" s="19" t="s">
        <v>55</v>
      </c>
      <c r="E42" s="30" t="s">
        <v>143</v>
      </c>
      <c r="F42" s="21">
        <v>0.0012</v>
      </c>
      <c r="G42" s="31">
        <v>5000</v>
      </c>
      <c r="H42" s="23" t="s">
        <v>20</v>
      </c>
      <c r="I42" s="32"/>
      <c r="J42" s="25"/>
      <c r="K42" s="33"/>
      <c r="L42">
        <v>4</v>
      </c>
      <c r="M42" s="28">
        <f t="shared" si="3"/>
        <v>0.0048</v>
      </c>
      <c r="N42" s="29">
        <f t="shared" si="4"/>
        <v>0.005711999999999999</v>
      </c>
    </row>
    <row r="43" spans="1:14" ht="12.75">
      <c r="A43" t="s">
        <v>144</v>
      </c>
      <c r="B43" s="1">
        <v>100</v>
      </c>
      <c r="C43" t="s">
        <v>17</v>
      </c>
      <c r="D43" s="19" t="s">
        <v>55</v>
      </c>
      <c r="E43" s="30" t="s">
        <v>145</v>
      </c>
      <c r="F43" s="21">
        <v>0.0012</v>
      </c>
      <c r="G43" s="31">
        <v>5000</v>
      </c>
      <c r="H43" s="23" t="s">
        <v>20</v>
      </c>
      <c r="I43" s="32"/>
      <c r="J43" s="25"/>
      <c r="K43" s="33"/>
      <c r="L43">
        <v>1</v>
      </c>
      <c r="M43" s="28">
        <f t="shared" si="3"/>
        <v>0.0012</v>
      </c>
      <c r="N43" s="29">
        <f t="shared" si="4"/>
        <v>0.0014279999999999998</v>
      </c>
    </row>
    <row r="44" spans="1:14" ht="12.75">
      <c r="A44" t="s">
        <v>146</v>
      </c>
      <c r="B44" s="1">
        <v>150</v>
      </c>
      <c r="C44" t="s">
        <v>17</v>
      </c>
      <c r="D44" s="19" t="s">
        <v>55</v>
      </c>
      <c r="E44" s="30" t="s">
        <v>145</v>
      </c>
      <c r="F44" s="21">
        <v>0.0012</v>
      </c>
      <c r="G44" s="31">
        <v>5000</v>
      </c>
      <c r="H44" s="23" t="s">
        <v>20</v>
      </c>
      <c r="I44" s="32"/>
      <c r="J44" s="25"/>
      <c r="K44" s="33"/>
      <c r="L44">
        <v>1</v>
      </c>
      <c r="M44" s="28">
        <f t="shared" si="3"/>
        <v>0.0012</v>
      </c>
      <c r="N44" s="29">
        <f t="shared" si="4"/>
        <v>0.0014279999999999998</v>
      </c>
    </row>
    <row r="45" spans="1:14" ht="12.75">
      <c r="A45" t="s">
        <v>147</v>
      </c>
      <c r="B45" s="37">
        <v>200</v>
      </c>
      <c r="C45" t="s">
        <v>17</v>
      </c>
      <c r="D45" s="19" t="s">
        <v>55</v>
      </c>
      <c r="E45" s="30" t="s">
        <v>148</v>
      </c>
      <c r="F45" s="21">
        <v>0.0012</v>
      </c>
      <c r="G45" s="31">
        <v>5000</v>
      </c>
      <c r="H45" s="23" t="s">
        <v>20</v>
      </c>
      <c r="I45" s="32"/>
      <c r="J45" s="25"/>
      <c r="K45" s="33"/>
      <c r="L45" t="s">
        <v>49</v>
      </c>
      <c r="M45" s="28"/>
      <c r="N45" s="29">
        <f t="shared" si="4"/>
        <v>0</v>
      </c>
    </row>
    <row r="46" spans="1:14" ht="12.75">
      <c r="A46" s="18" t="s">
        <v>149</v>
      </c>
      <c r="B46" s="1">
        <v>220</v>
      </c>
      <c r="C46" t="s">
        <v>17</v>
      </c>
      <c r="D46" s="19" t="s">
        <v>55</v>
      </c>
      <c r="E46" s="30" t="s">
        <v>150</v>
      </c>
      <c r="F46" s="21">
        <v>0.0012</v>
      </c>
      <c r="G46" s="31">
        <v>5000</v>
      </c>
      <c r="H46" s="23" t="s">
        <v>20</v>
      </c>
      <c r="I46" s="32"/>
      <c r="J46" s="25"/>
      <c r="K46" s="33"/>
      <c r="L46">
        <v>3</v>
      </c>
      <c r="M46" s="28">
        <f aca="true" t="shared" si="5" ref="M46:M53">L46*F46</f>
        <v>0.0036</v>
      </c>
      <c r="N46" s="29">
        <f t="shared" si="4"/>
        <v>0.004284</v>
      </c>
    </row>
    <row r="47" spans="1:14" ht="12.75">
      <c r="A47" t="s">
        <v>151</v>
      </c>
      <c r="B47" s="1">
        <v>390</v>
      </c>
      <c r="C47" t="s">
        <v>17</v>
      </c>
      <c r="D47" s="19" t="s">
        <v>55</v>
      </c>
      <c r="E47" s="30" t="s">
        <v>152</v>
      </c>
      <c r="F47" s="21">
        <v>0.0012</v>
      </c>
      <c r="G47" s="31">
        <v>5000</v>
      </c>
      <c r="H47" s="23" t="s">
        <v>20</v>
      </c>
      <c r="I47" s="32"/>
      <c r="J47" s="25"/>
      <c r="K47" s="33"/>
      <c r="L47">
        <v>1</v>
      </c>
      <c r="M47" s="28">
        <f t="shared" si="5"/>
        <v>0.0012</v>
      </c>
      <c r="N47" s="29">
        <f t="shared" si="4"/>
        <v>0.0014279999999999998</v>
      </c>
    </row>
    <row r="48" spans="1:14" ht="12.75">
      <c r="A48" t="s">
        <v>492</v>
      </c>
      <c r="B48" t="s">
        <v>153</v>
      </c>
      <c r="C48" t="s">
        <v>17</v>
      </c>
      <c r="D48" s="19" t="s">
        <v>55</v>
      </c>
      <c r="E48" s="30" t="s">
        <v>154</v>
      </c>
      <c r="F48" s="21">
        <v>0.0012</v>
      </c>
      <c r="G48" s="31">
        <v>5000</v>
      </c>
      <c r="H48" s="23" t="s">
        <v>20</v>
      </c>
      <c r="I48" s="32"/>
      <c r="J48" s="25"/>
      <c r="K48" s="33"/>
      <c r="L48">
        <v>1</v>
      </c>
      <c r="M48" s="28">
        <f t="shared" si="5"/>
        <v>0.0012</v>
      </c>
      <c r="N48" s="29">
        <f t="shared" si="4"/>
        <v>0.0014279999999999998</v>
      </c>
    </row>
    <row r="49" spans="1:14" ht="12.75">
      <c r="A49" t="s">
        <v>491</v>
      </c>
      <c r="B49" t="s">
        <v>155</v>
      </c>
      <c r="C49" t="s">
        <v>17</v>
      </c>
      <c r="D49" s="19" t="s">
        <v>55</v>
      </c>
      <c r="E49" s="30" t="s">
        <v>156</v>
      </c>
      <c r="F49" s="21">
        <v>0.0012</v>
      </c>
      <c r="G49" s="31">
        <v>5000</v>
      </c>
      <c r="H49" s="23" t="s">
        <v>20</v>
      </c>
      <c r="I49" s="32"/>
      <c r="J49" s="25"/>
      <c r="K49" s="33"/>
      <c r="L49">
        <v>2</v>
      </c>
      <c r="M49" s="28">
        <f t="shared" si="5"/>
        <v>0.0024</v>
      </c>
      <c r="N49" s="29">
        <f t="shared" si="4"/>
        <v>0.0028559999999999996</v>
      </c>
    </row>
    <row r="50" spans="1:14" ht="12.75">
      <c r="A50" t="s">
        <v>157</v>
      </c>
      <c r="B50" t="s">
        <v>158</v>
      </c>
      <c r="C50" t="s">
        <v>17</v>
      </c>
      <c r="D50" s="19" t="s">
        <v>55</v>
      </c>
      <c r="E50" s="30" t="s">
        <v>159</v>
      </c>
      <c r="F50" s="21">
        <v>0.0012</v>
      </c>
      <c r="G50" s="31">
        <v>5000</v>
      </c>
      <c r="H50" s="23" t="s">
        <v>20</v>
      </c>
      <c r="I50" s="32"/>
      <c r="J50" s="25"/>
      <c r="K50" s="33"/>
      <c r="L50">
        <v>2</v>
      </c>
      <c r="M50" s="28">
        <f t="shared" si="5"/>
        <v>0.0024</v>
      </c>
      <c r="N50" s="29">
        <f t="shared" si="4"/>
        <v>0.0028559999999999996</v>
      </c>
    </row>
    <row r="51" spans="1:14" ht="12.75">
      <c r="A51" t="s">
        <v>160</v>
      </c>
      <c r="B51" t="s">
        <v>161</v>
      </c>
      <c r="C51" t="s">
        <v>17</v>
      </c>
      <c r="D51" s="19" t="s">
        <v>55</v>
      </c>
      <c r="E51" s="30" t="s">
        <v>162</v>
      </c>
      <c r="F51" s="21">
        <v>0.0012</v>
      </c>
      <c r="G51" s="31">
        <v>5000</v>
      </c>
      <c r="H51" s="23" t="s">
        <v>20</v>
      </c>
      <c r="I51" s="32"/>
      <c r="J51" s="25"/>
      <c r="K51" s="33"/>
      <c r="L51">
        <v>2</v>
      </c>
      <c r="M51" s="28">
        <f t="shared" si="5"/>
        <v>0.0024</v>
      </c>
      <c r="N51" s="29">
        <f t="shared" si="4"/>
        <v>0.0028559999999999996</v>
      </c>
    </row>
    <row r="52" spans="1:14" ht="12.75">
      <c r="A52" t="s">
        <v>163</v>
      </c>
      <c r="B52" t="s">
        <v>164</v>
      </c>
      <c r="C52" t="s">
        <v>17</v>
      </c>
      <c r="D52" s="19" t="s">
        <v>55</v>
      </c>
      <c r="E52" s="30" t="s">
        <v>165</v>
      </c>
      <c r="F52" s="21">
        <v>0.0012</v>
      </c>
      <c r="G52" s="31">
        <v>5000</v>
      </c>
      <c r="H52" s="23" t="s">
        <v>20</v>
      </c>
      <c r="I52" s="32"/>
      <c r="J52" s="25"/>
      <c r="K52" s="33"/>
      <c r="L52">
        <v>2</v>
      </c>
      <c r="M52" s="28">
        <f t="shared" si="5"/>
        <v>0.0024</v>
      </c>
      <c r="N52" s="29">
        <f t="shared" si="4"/>
        <v>0.0028559999999999996</v>
      </c>
    </row>
    <row r="53" spans="1:14" ht="25.5">
      <c r="A53" s="35" t="s">
        <v>166</v>
      </c>
      <c r="B53" t="s">
        <v>167</v>
      </c>
      <c r="C53" t="s">
        <v>17</v>
      </c>
      <c r="D53" s="19" t="s">
        <v>55</v>
      </c>
      <c r="E53" s="30" t="s">
        <v>168</v>
      </c>
      <c r="F53" s="21">
        <v>0.0012</v>
      </c>
      <c r="G53" s="31">
        <v>5000</v>
      </c>
      <c r="H53" s="23" t="s">
        <v>20</v>
      </c>
      <c r="I53" s="32"/>
      <c r="J53" s="25"/>
      <c r="K53" s="33"/>
      <c r="L53">
        <v>9</v>
      </c>
      <c r="M53" s="28">
        <f t="shared" si="5"/>
        <v>0.010799999999999999</v>
      </c>
      <c r="N53" s="29">
        <f t="shared" si="4"/>
        <v>0.012851999999999999</v>
      </c>
    </row>
    <row r="54" spans="1:14" ht="12.75">
      <c r="A54" s="35" t="s">
        <v>169</v>
      </c>
      <c r="B54" t="s">
        <v>167</v>
      </c>
      <c r="C54" t="s">
        <v>17</v>
      </c>
      <c r="D54" s="19" t="s">
        <v>55</v>
      </c>
      <c r="E54" s="30" t="s">
        <v>168</v>
      </c>
      <c r="F54" s="21">
        <v>0.0012</v>
      </c>
      <c r="G54" s="31">
        <v>5000</v>
      </c>
      <c r="H54" s="23" t="s">
        <v>20</v>
      </c>
      <c r="I54" s="32"/>
      <c r="J54" s="25"/>
      <c r="K54" s="33"/>
      <c r="L54" t="s">
        <v>49</v>
      </c>
      <c r="M54" s="28"/>
      <c r="N54" s="29">
        <f t="shared" si="4"/>
        <v>0</v>
      </c>
    </row>
    <row r="55" spans="1:14" ht="12.75">
      <c r="A55" s="56" t="s">
        <v>493</v>
      </c>
      <c r="B55" t="s">
        <v>170</v>
      </c>
      <c r="C55" t="s">
        <v>17</v>
      </c>
      <c r="D55" s="19" t="s">
        <v>55</v>
      </c>
      <c r="E55" s="30" t="s">
        <v>171</v>
      </c>
      <c r="F55" s="21">
        <v>0.0012</v>
      </c>
      <c r="G55" s="31">
        <v>5000</v>
      </c>
      <c r="H55" s="23" t="s">
        <v>20</v>
      </c>
      <c r="I55" s="32"/>
      <c r="J55" s="25"/>
      <c r="K55" s="33"/>
      <c r="L55">
        <v>3</v>
      </c>
      <c r="M55" s="28">
        <f>L55*F55</f>
        <v>0.0036</v>
      </c>
      <c r="N55" s="29">
        <f t="shared" si="4"/>
        <v>0.004284</v>
      </c>
    </row>
    <row r="56" spans="1:14" ht="12.75">
      <c r="A56" s="35" t="s">
        <v>172</v>
      </c>
      <c r="B56" t="s">
        <v>173</v>
      </c>
      <c r="C56" t="s">
        <v>17</v>
      </c>
      <c r="D56" s="19" t="s">
        <v>55</v>
      </c>
      <c r="E56" s="30" t="s">
        <v>174</v>
      </c>
      <c r="F56" s="21">
        <v>0.0012</v>
      </c>
      <c r="G56" s="31">
        <v>5000</v>
      </c>
      <c r="H56" s="23" t="s">
        <v>20</v>
      </c>
      <c r="I56" s="32"/>
      <c r="J56" s="25"/>
      <c r="K56" s="33"/>
      <c r="L56" t="s">
        <v>49</v>
      </c>
      <c r="M56" s="28"/>
      <c r="N56" s="29">
        <f t="shared" si="4"/>
        <v>0</v>
      </c>
    </row>
    <row r="57" spans="1:14" ht="12.75">
      <c r="A57" s="35" t="s">
        <v>175</v>
      </c>
      <c r="B57" t="s">
        <v>176</v>
      </c>
      <c r="C57" t="s">
        <v>17</v>
      </c>
      <c r="D57" s="19" t="s">
        <v>55</v>
      </c>
      <c r="E57" s="30" t="s">
        <v>177</v>
      </c>
      <c r="F57" s="21">
        <v>0.0012</v>
      </c>
      <c r="G57" s="31">
        <v>5000</v>
      </c>
      <c r="H57" s="23" t="s">
        <v>20</v>
      </c>
      <c r="I57" s="32"/>
      <c r="J57" s="25"/>
      <c r="K57" s="33"/>
      <c r="L57" t="s">
        <v>49</v>
      </c>
      <c r="M57" s="28"/>
      <c r="N57" s="29">
        <f t="shared" si="4"/>
        <v>0</v>
      </c>
    </row>
    <row r="58" spans="1:14" ht="12.75">
      <c r="A58" t="s">
        <v>178</v>
      </c>
      <c r="B58" t="s">
        <v>179</v>
      </c>
      <c r="C58" t="s">
        <v>17</v>
      </c>
      <c r="D58" s="19" t="s">
        <v>55</v>
      </c>
      <c r="E58" s="30" t="s">
        <v>180</v>
      </c>
      <c r="F58" s="21">
        <v>0.0012</v>
      </c>
      <c r="G58" s="31">
        <v>5000</v>
      </c>
      <c r="H58" s="23" t="s">
        <v>20</v>
      </c>
      <c r="I58" s="32"/>
      <c r="J58" s="25"/>
      <c r="K58" s="33"/>
      <c r="L58">
        <v>1</v>
      </c>
      <c r="M58" s="28">
        <f>L58*F58</f>
        <v>0.0012</v>
      </c>
      <c r="N58" s="29">
        <f t="shared" si="4"/>
        <v>0.0014279999999999998</v>
      </c>
    </row>
    <row r="59" spans="1:14" ht="12.75">
      <c r="A59" t="s">
        <v>181</v>
      </c>
      <c r="B59" t="s">
        <v>179</v>
      </c>
      <c r="C59" t="s">
        <v>17</v>
      </c>
      <c r="D59" s="19" t="s">
        <v>55</v>
      </c>
      <c r="E59" s="30" t="s">
        <v>180</v>
      </c>
      <c r="F59" s="21">
        <v>0.0012</v>
      </c>
      <c r="G59" s="31">
        <v>5000</v>
      </c>
      <c r="H59" s="23" t="s">
        <v>20</v>
      </c>
      <c r="I59" s="32"/>
      <c r="J59" s="25"/>
      <c r="K59" s="33"/>
      <c r="L59" t="s">
        <v>49</v>
      </c>
      <c r="M59" s="28"/>
      <c r="N59" s="29">
        <f t="shared" si="4"/>
        <v>0</v>
      </c>
    </row>
    <row r="60" spans="1:14" ht="12.75">
      <c r="A60" t="s">
        <v>182</v>
      </c>
      <c r="B60" t="s">
        <v>183</v>
      </c>
      <c r="C60" t="s">
        <v>17</v>
      </c>
      <c r="D60" s="19" t="s">
        <v>55</v>
      </c>
      <c r="E60" s="30" t="s">
        <v>184</v>
      </c>
      <c r="F60" s="21">
        <v>0.0012</v>
      </c>
      <c r="G60" s="31">
        <v>5000</v>
      </c>
      <c r="H60" s="23" t="s">
        <v>20</v>
      </c>
      <c r="I60" s="32"/>
      <c r="J60" s="25"/>
      <c r="K60" s="33"/>
      <c r="L60">
        <v>2</v>
      </c>
      <c r="M60" s="28">
        <f aca="true" t="shared" si="6" ref="M60:M70">L60*F60</f>
        <v>0.0024</v>
      </c>
      <c r="N60" s="29">
        <f t="shared" si="4"/>
        <v>0.0028559999999999996</v>
      </c>
    </row>
    <row r="61" spans="1:14" ht="12.75">
      <c r="A61" t="s">
        <v>185</v>
      </c>
      <c r="B61" s="18" t="s">
        <v>186</v>
      </c>
      <c r="C61" t="s">
        <v>187</v>
      </c>
      <c r="D61" s="19" t="s">
        <v>53</v>
      </c>
      <c r="E61" s="30" t="s">
        <v>188</v>
      </c>
      <c r="F61" s="21">
        <v>0.1344</v>
      </c>
      <c r="G61" s="31">
        <v>1</v>
      </c>
      <c r="H61" s="23" t="s">
        <v>20</v>
      </c>
      <c r="I61" s="32"/>
      <c r="J61" s="25"/>
      <c r="K61" s="33"/>
      <c r="L61">
        <v>1</v>
      </c>
      <c r="M61" s="28">
        <f t="shared" si="6"/>
        <v>0.1344</v>
      </c>
      <c r="N61" s="29">
        <f t="shared" si="4"/>
        <v>0.159936</v>
      </c>
    </row>
    <row r="62" spans="1:14" ht="12.75">
      <c r="A62" t="s">
        <v>189</v>
      </c>
      <c r="B62" s="18" t="s">
        <v>190</v>
      </c>
      <c r="C62" t="s">
        <v>70</v>
      </c>
      <c r="D62" s="19" t="s">
        <v>79</v>
      </c>
      <c r="E62" s="30" t="s">
        <v>191</v>
      </c>
      <c r="F62" s="21">
        <v>0.245</v>
      </c>
      <c r="G62" s="31">
        <v>100</v>
      </c>
      <c r="H62" s="23" t="s">
        <v>20</v>
      </c>
      <c r="I62" s="32"/>
      <c r="J62" s="25"/>
      <c r="K62" s="33"/>
      <c r="L62">
        <v>1</v>
      </c>
      <c r="M62" s="28">
        <f t="shared" si="6"/>
        <v>0.245</v>
      </c>
      <c r="N62" s="29">
        <f t="shared" si="4"/>
        <v>0.29155</v>
      </c>
    </row>
    <row r="63" spans="1:14" ht="12.75">
      <c r="A63" t="s">
        <v>192</v>
      </c>
      <c r="B63" t="s">
        <v>193</v>
      </c>
      <c r="C63" t="s">
        <v>70</v>
      </c>
      <c r="D63" s="19" t="s">
        <v>79</v>
      </c>
      <c r="E63" s="30" t="s">
        <v>194</v>
      </c>
      <c r="F63" s="21">
        <v>0.223</v>
      </c>
      <c r="G63" s="31">
        <v>100</v>
      </c>
      <c r="H63" s="23" t="s">
        <v>20</v>
      </c>
      <c r="I63" s="32"/>
      <c r="J63" s="25"/>
      <c r="K63" s="33"/>
      <c r="L63">
        <v>2</v>
      </c>
      <c r="M63" s="28">
        <f t="shared" si="6"/>
        <v>0.446</v>
      </c>
      <c r="N63" s="29">
        <f t="shared" si="4"/>
        <v>0.53074</v>
      </c>
    </row>
    <row r="64" spans="1:14" ht="12.75">
      <c r="A64" t="s">
        <v>195</v>
      </c>
      <c r="B64" t="s">
        <v>196</v>
      </c>
      <c r="C64" t="s">
        <v>70</v>
      </c>
      <c r="D64" s="19" t="s">
        <v>79</v>
      </c>
      <c r="E64" s="30" t="s">
        <v>197</v>
      </c>
      <c r="F64" s="21">
        <v>0.3784</v>
      </c>
      <c r="G64" s="31">
        <v>100</v>
      </c>
      <c r="H64" s="23" t="s">
        <v>20</v>
      </c>
      <c r="I64" s="32"/>
      <c r="J64" s="25"/>
      <c r="K64" s="33"/>
      <c r="L64">
        <v>1</v>
      </c>
      <c r="M64" s="28">
        <f t="shared" si="6"/>
        <v>0.3784</v>
      </c>
      <c r="N64" s="29">
        <f t="shared" si="4"/>
        <v>0.450296</v>
      </c>
    </row>
    <row r="65" spans="1:14" ht="12.75">
      <c r="A65" t="s">
        <v>198</v>
      </c>
      <c r="B65" t="s">
        <v>199</v>
      </c>
      <c r="C65" t="s">
        <v>200</v>
      </c>
      <c r="D65" s="19" t="s">
        <v>83</v>
      </c>
      <c r="E65" s="30" t="s">
        <v>201</v>
      </c>
      <c r="F65" s="21">
        <v>1.16</v>
      </c>
      <c r="G65" s="31">
        <v>100</v>
      </c>
      <c r="H65" s="23" t="s">
        <v>20</v>
      </c>
      <c r="I65" s="32"/>
      <c r="J65" s="25"/>
      <c r="K65" s="33"/>
      <c r="L65">
        <v>1</v>
      </c>
      <c r="M65" s="28">
        <f t="shared" si="6"/>
        <v>1.16</v>
      </c>
      <c r="N65" s="29">
        <f t="shared" si="4"/>
        <v>1.3803999999999998</v>
      </c>
    </row>
    <row r="66" spans="2:14" ht="12.75">
      <c r="B66" t="s">
        <v>202</v>
      </c>
      <c r="C66" t="s">
        <v>200</v>
      </c>
      <c r="D66" s="19" t="s">
        <v>53</v>
      </c>
      <c r="E66" s="30" t="s">
        <v>203</v>
      </c>
      <c r="F66" s="21">
        <v>0.1176</v>
      </c>
      <c r="G66" s="31">
        <v>1</v>
      </c>
      <c r="H66" s="23"/>
      <c r="I66" s="32"/>
      <c r="J66" s="25"/>
      <c r="K66" s="33"/>
      <c r="L66">
        <v>1</v>
      </c>
      <c r="M66" s="28">
        <f t="shared" si="6"/>
        <v>0.1176</v>
      </c>
      <c r="N66" s="29">
        <f t="shared" si="4"/>
        <v>0.13994399999999999</v>
      </c>
    </row>
    <row r="67" spans="1:14" ht="12.75">
      <c r="A67" t="s">
        <v>204</v>
      </c>
      <c r="B67" t="s">
        <v>205</v>
      </c>
      <c r="C67" t="s">
        <v>206</v>
      </c>
      <c r="D67" s="19" t="s">
        <v>53</v>
      </c>
      <c r="E67" s="30" t="s">
        <v>207</v>
      </c>
      <c r="F67" s="21">
        <v>0.3782</v>
      </c>
      <c r="G67" s="31">
        <v>1</v>
      </c>
      <c r="H67" s="23" t="s">
        <v>18</v>
      </c>
      <c r="I67" s="32">
        <v>15761</v>
      </c>
      <c r="J67" s="36">
        <v>0.3529</v>
      </c>
      <c r="K67" s="33">
        <v>10</v>
      </c>
      <c r="L67">
        <v>1</v>
      </c>
      <c r="M67" s="28">
        <f t="shared" si="6"/>
        <v>0.3782</v>
      </c>
      <c r="N67" s="29">
        <f t="shared" si="4"/>
        <v>0.45005799999999996</v>
      </c>
    </row>
    <row r="68" spans="1:14" ht="12.75">
      <c r="A68" t="s">
        <v>208</v>
      </c>
      <c r="B68" t="s">
        <v>209</v>
      </c>
      <c r="C68" t="s">
        <v>92</v>
      </c>
      <c r="D68" s="19" t="s">
        <v>18</v>
      </c>
      <c r="E68" s="30" t="s">
        <v>210</v>
      </c>
      <c r="F68" s="21">
        <v>0.6387</v>
      </c>
      <c r="G68" s="31">
        <v>100</v>
      </c>
      <c r="H68" s="23" t="s">
        <v>53</v>
      </c>
      <c r="I68" s="32" t="s">
        <v>211</v>
      </c>
      <c r="J68" s="36">
        <v>0.7227</v>
      </c>
      <c r="K68" s="33">
        <v>1</v>
      </c>
      <c r="L68">
        <v>1</v>
      </c>
      <c r="M68" s="28">
        <f t="shared" si="6"/>
        <v>0.6387</v>
      </c>
      <c r="N68" s="29">
        <f>M68*1.19</f>
        <v>0.760053</v>
      </c>
    </row>
    <row r="69" spans="1:14" ht="12.75">
      <c r="A69" t="s">
        <v>212</v>
      </c>
      <c r="B69" t="s">
        <v>213</v>
      </c>
      <c r="C69" t="s">
        <v>92</v>
      </c>
      <c r="D69" s="19" t="s">
        <v>53</v>
      </c>
      <c r="E69" s="30" t="s">
        <v>214</v>
      </c>
      <c r="F69" s="21">
        <v>0.1429</v>
      </c>
      <c r="G69" s="31">
        <v>1</v>
      </c>
      <c r="H69" s="23" t="s">
        <v>18</v>
      </c>
      <c r="I69" s="32" t="s">
        <v>215</v>
      </c>
      <c r="J69" s="36">
        <v>0.1597</v>
      </c>
      <c r="K69" s="33">
        <v>100</v>
      </c>
      <c r="L69">
        <v>1</v>
      </c>
      <c r="M69" s="28">
        <f t="shared" si="6"/>
        <v>0.1429</v>
      </c>
      <c r="N69" s="29">
        <f>M69*1.19</f>
        <v>0.17005099999999998</v>
      </c>
    </row>
    <row r="70" spans="1:14" ht="12.75">
      <c r="A70" t="s">
        <v>216</v>
      </c>
      <c r="B70" t="s">
        <v>217</v>
      </c>
      <c r="C70" t="s">
        <v>218</v>
      </c>
      <c r="D70" s="19" t="s">
        <v>53</v>
      </c>
      <c r="E70" s="30" t="s">
        <v>219</v>
      </c>
      <c r="F70" s="21">
        <v>0.8824</v>
      </c>
      <c r="G70" s="31">
        <v>1</v>
      </c>
      <c r="H70" s="23" t="s">
        <v>20</v>
      </c>
      <c r="I70" s="32"/>
      <c r="J70" s="36"/>
      <c r="K70" s="33"/>
      <c r="L70">
        <v>0.25</v>
      </c>
      <c r="M70" s="28">
        <f t="shared" si="6"/>
        <v>0.2206</v>
      </c>
      <c r="N70" s="29">
        <f>M70*1.19</f>
        <v>0.26251399999999997</v>
      </c>
    </row>
    <row r="71" spans="1:14" ht="12.75">
      <c r="A71" t="s">
        <v>220</v>
      </c>
      <c r="D71" s="18"/>
      <c r="H71" s="18"/>
      <c r="I71" s="37"/>
      <c r="J71" s="38"/>
      <c r="K71" s="18"/>
      <c r="M71" s="28">
        <f>SUM(M5:M70)</f>
        <v>30.493700000000015</v>
      </c>
      <c r="N71" s="29">
        <f>M71*1.19</f>
        <v>36.287503000000015</v>
      </c>
    </row>
    <row r="72" spans="1:14" ht="12.75">
      <c r="A72" s="14" t="s">
        <v>221</v>
      </c>
      <c r="B72" s="39"/>
      <c r="C72" s="39"/>
      <c r="D72" s="39"/>
      <c r="E72" s="40"/>
      <c r="F72" s="41"/>
      <c r="G72" s="39"/>
      <c r="H72" s="42"/>
      <c r="I72" s="40"/>
      <c r="J72" s="39"/>
      <c r="K72" s="39"/>
      <c r="L72" s="39"/>
      <c r="M72" s="43"/>
      <c r="N72" s="43"/>
    </row>
    <row r="73" spans="2:14" ht="12.75">
      <c r="B73" t="s">
        <v>222</v>
      </c>
      <c r="D73" s="19" t="s">
        <v>53</v>
      </c>
      <c r="E73" s="30" t="s">
        <v>223</v>
      </c>
      <c r="F73" s="21">
        <v>6.9748</v>
      </c>
      <c r="G73" s="31">
        <v>1</v>
      </c>
      <c r="H73" s="23" t="s">
        <v>20</v>
      </c>
      <c r="I73" s="32"/>
      <c r="J73" s="33"/>
      <c r="K73" s="33"/>
      <c r="L73">
        <v>1</v>
      </c>
      <c r="M73" s="28">
        <f>L73*F73</f>
        <v>6.9748</v>
      </c>
      <c r="N73" s="29">
        <f>M73*1.19</f>
        <v>8.300012</v>
      </c>
    </row>
    <row r="74" spans="2:14" ht="12.75">
      <c r="B74" t="s">
        <v>224</v>
      </c>
      <c r="D74" s="19" t="s">
        <v>225</v>
      </c>
      <c r="E74" s="30"/>
      <c r="F74" s="21">
        <v>4.2017</v>
      </c>
      <c r="G74" s="31">
        <v>1</v>
      </c>
      <c r="H74" s="23"/>
      <c r="I74" s="32"/>
      <c r="J74" s="33"/>
      <c r="K74" s="33"/>
      <c r="L74">
        <v>1</v>
      </c>
      <c r="M74" s="28">
        <f>L74*F74</f>
        <v>4.2017</v>
      </c>
      <c r="N74" s="29">
        <f>M74*1.19</f>
        <v>5.000023</v>
      </c>
    </row>
    <row r="75" spans="4:14" ht="12.75">
      <c r="D75" s="18"/>
      <c r="F75" s="38"/>
      <c r="H75" s="18"/>
      <c r="M75" s="28">
        <f>SUM(M73:M74)</f>
        <v>11.1765</v>
      </c>
      <c r="N75" s="29">
        <f>M75*1.19</f>
        <v>13.300035000000001</v>
      </c>
    </row>
    <row r="76" ht="12.75">
      <c r="M76" s="44"/>
    </row>
    <row r="77" ht="12.75">
      <c r="A77" t="s">
        <v>226</v>
      </c>
    </row>
    <row r="79" ht="12.75">
      <c r="A79" t="s">
        <v>227</v>
      </c>
    </row>
    <row r="80" ht="12.75">
      <c r="A80" t="s">
        <v>228</v>
      </c>
    </row>
    <row r="81" ht="12.75">
      <c r="A81" t="s">
        <v>229</v>
      </c>
    </row>
    <row r="82" ht="12.75">
      <c r="A82" t="s">
        <v>230</v>
      </c>
    </row>
    <row r="83" ht="12.75">
      <c r="A83" t="s">
        <v>231</v>
      </c>
    </row>
  </sheetData>
  <sheetProtection selectLockedCells="1" selectUnlockedCells="1"/>
  <autoFilter ref="A3:N75"/>
  <mergeCells count="1">
    <mergeCell ref="L2:M2"/>
  </mergeCells>
  <dataValidations count="1">
    <dataValidation type="list" allowBlank="1" showErrorMessage="1" sqref="D5:D71 H5:H75 D73:D75">
      <formula1>"CSD,Digi-Key,elpro,Reichelt,privat,t.b.d.,anonym,Mouser"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</cols>
  <sheetData>
    <row r="1" ht="12.75">
      <c r="A1" t="s">
        <v>232</v>
      </c>
    </row>
    <row r="2" ht="12.75">
      <c r="A2" t="s">
        <v>53</v>
      </c>
    </row>
    <row r="3" ht="12.75">
      <c r="A3" t="s">
        <v>79</v>
      </c>
    </row>
    <row r="4" ht="12.75">
      <c r="A4" t="s">
        <v>83</v>
      </c>
    </row>
    <row r="5" ht="12.75">
      <c r="A5" t="s">
        <v>233</v>
      </c>
    </row>
    <row r="6" ht="12.75">
      <c r="A6" t="s">
        <v>234</v>
      </c>
    </row>
    <row r="7" ht="12.75">
      <c r="A7" t="s">
        <v>235</v>
      </c>
    </row>
    <row r="8" ht="12.75">
      <c r="A8" t="s">
        <v>20</v>
      </c>
    </row>
    <row r="9" ht="12.75">
      <c r="A9" t="s">
        <v>236</v>
      </c>
    </row>
    <row r="10" ht="12.75">
      <c r="A10" t="s">
        <v>237</v>
      </c>
    </row>
    <row r="11" ht="12.75">
      <c r="A11" t="s">
        <v>238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8" sqref="E58"/>
    </sheetView>
  </sheetViews>
  <sheetFormatPr defaultColWidth="11.421875" defaultRowHeight="12.75"/>
  <cols>
    <col min="1" max="1" width="24.57421875" style="0" customWidth="1"/>
    <col min="2" max="2" width="19.7109375" style="0" customWidth="1"/>
    <col min="3" max="3" width="15.00390625" style="0" customWidth="1"/>
    <col min="4" max="4" width="15.57421875" style="0" customWidth="1"/>
    <col min="5" max="5" width="27.28125" style="1" customWidth="1"/>
    <col min="8" max="8" width="18.28125" style="0" customWidth="1"/>
    <col min="9" max="9" width="26.00390625" style="1" customWidth="1"/>
  </cols>
  <sheetData>
    <row r="1" spans="1:13" ht="18">
      <c r="A1" s="2" t="s">
        <v>239</v>
      </c>
      <c r="B1" s="2"/>
      <c r="C1" s="2"/>
      <c r="D1" s="2"/>
      <c r="E1" s="3"/>
      <c r="F1" s="2"/>
      <c r="G1" s="2"/>
      <c r="H1" s="2"/>
      <c r="I1" s="4"/>
      <c r="J1" s="2"/>
      <c r="K1" s="2"/>
      <c r="L1" s="2"/>
      <c r="M1" s="2"/>
    </row>
    <row r="2" spans="1:13" ht="18">
      <c r="A2" s="2"/>
      <c r="B2" s="2"/>
      <c r="C2" s="2"/>
      <c r="D2" s="2"/>
      <c r="E2" s="4"/>
      <c r="F2" s="2"/>
      <c r="G2" s="2"/>
      <c r="H2" s="2"/>
      <c r="I2" s="4"/>
      <c r="J2" s="2"/>
      <c r="K2" s="2"/>
      <c r="L2" s="55"/>
      <c r="M2" s="55"/>
    </row>
    <row r="3" spans="1:14" ht="12.7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9" t="s">
        <v>8</v>
      </c>
      <c r="I3" s="10" t="s">
        <v>5</v>
      </c>
      <c r="J3" s="9" t="s">
        <v>6</v>
      </c>
      <c r="K3" s="11" t="s">
        <v>7</v>
      </c>
      <c r="L3" s="12" t="s">
        <v>9</v>
      </c>
      <c r="M3" s="12" t="s">
        <v>10</v>
      </c>
      <c r="N3" s="13" t="s">
        <v>11</v>
      </c>
    </row>
    <row r="4" spans="1:14" ht="12.75">
      <c r="A4" s="14" t="s">
        <v>240</v>
      </c>
      <c r="B4" s="14"/>
      <c r="C4" s="14"/>
      <c r="D4" s="14"/>
      <c r="E4" s="15"/>
      <c r="F4" s="14"/>
      <c r="G4" s="16"/>
      <c r="H4" s="14"/>
      <c r="I4" s="15"/>
      <c r="J4" s="14"/>
      <c r="K4" s="16"/>
      <c r="L4" s="17"/>
      <c r="M4" s="17"/>
      <c r="N4" s="17"/>
    </row>
    <row r="5" spans="1:14" ht="12.75">
      <c r="A5" s="18" t="s">
        <v>13</v>
      </c>
      <c r="B5" s="18" t="s">
        <v>240</v>
      </c>
      <c r="C5" s="18" t="s">
        <v>14</v>
      </c>
      <c r="D5" s="19"/>
      <c r="E5" s="20"/>
      <c r="F5" s="21">
        <v>3.61</v>
      </c>
      <c r="G5" s="22">
        <v>100</v>
      </c>
      <c r="H5" s="18"/>
      <c r="I5" s="45"/>
      <c r="J5" s="46"/>
      <c r="K5" s="47"/>
      <c r="L5" s="27">
        <v>1</v>
      </c>
      <c r="M5" s="28">
        <f aca="true" t="shared" si="0" ref="M5:M36">L5*F5</f>
        <v>3.61</v>
      </c>
      <c r="N5" s="29">
        <f aca="true" t="shared" si="1" ref="N5:N36">M5*1.19</f>
        <v>4.2959</v>
      </c>
    </row>
    <row r="6" spans="1:14" ht="12.75">
      <c r="A6" t="s">
        <v>241</v>
      </c>
      <c r="B6" t="s">
        <v>242</v>
      </c>
      <c r="C6" t="s">
        <v>243</v>
      </c>
      <c r="D6" s="19" t="s">
        <v>79</v>
      </c>
      <c r="E6" s="31" t="s">
        <v>244</v>
      </c>
      <c r="F6" s="21">
        <v>0.0157</v>
      </c>
      <c r="G6" s="31">
        <v>100</v>
      </c>
      <c r="H6" s="23" t="s">
        <v>18</v>
      </c>
      <c r="I6" s="33" t="s">
        <v>245</v>
      </c>
      <c r="J6" s="25"/>
      <c r="K6" s="33"/>
      <c r="L6">
        <v>1</v>
      </c>
      <c r="M6" s="28">
        <f t="shared" si="0"/>
        <v>0.0157</v>
      </c>
      <c r="N6" s="29">
        <f t="shared" si="1"/>
        <v>0.018682999999999998</v>
      </c>
    </row>
    <row r="7" spans="1:14" ht="12.75">
      <c r="A7" t="s">
        <v>246</v>
      </c>
      <c r="B7" t="s">
        <v>247</v>
      </c>
      <c r="C7" t="s">
        <v>243</v>
      </c>
      <c r="D7" s="19" t="s">
        <v>79</v>
      </c>
      <c r="E7" s="31" t="s">
        <v>248</v>
      </c>
      <c r="F7" s="21">
        <v>0.0157</v>
      </c>
      <c r="G7" s="31">
        <v>100</v>
      </c>
      <c r="H7" s="23" t="s">
        <v>18</v>
      </c>
      <c r="I7" s="33" t="s">
        <v>249</v>
      </c>
      <c r="J7" s="33"/>
      <c r="K7" s="33"/>
      <c r="L7">
        <v>1</v>
      </c>
      <c r="M7" s="28">
        <f t="shared" si="0"/>
        <v>0.0157</v>
      </c>
      <c r="N7" s="29">
        <f t="shared" si="1"/>
        <v>0.018682999999999998</v>
      </c>
    </row>
    <row r="8" spans="1:14" ht="12.75">
      <c r="A8" t="s">
        <v>250</v>
      </c>
      <c r="B8" t="s">
        <v>251</v>
      </c>
      <c r="C8" t="s">
        <v>243</v>
      </c>
      <c r="D8" s="19" t="s">
        <v>79</v>
      </c>
      <c r="E8" s="31" t="s">
        <v>252</v>
      </c>
      <c r="F8" s="21">
        <v>0.0157</v>
      </c>
      <c r="G8" s="31">
        <v>100</v>
      </c>
      <c r="H8" s="23" t="s">
        <v>18</v>
      </c>
      <c r="I8" s="33" t="s">
        <v>253</v>
      </c>
      <c r="J8" s="33"/>
      <c r="K8" s="33"/>
      <c r="L8">
        <v>1</v>
      </c>
      <c r="M8" s="28">
        <f t="shared" si="0"/>
        <v>0.0157</v>
      </c>
      <c r="N8" s="29">
        <f t="shared" si="1"/>
        <v>0.018682999999999998</v>
      </c>
    </row>
    <row r="9" spans="1:14" s="18" customFormat="1" ht="12.75">
      <c r="A9" t="s">
        <v>254</v>
      </c>
      <c r="B9" t="s">
        <v>22</v>
      </c>
      <c r="C9" t="s">
        <v>243</v>
      </c>
      <c r="D9" s="19" t="s">
        <v>79</v>
      </c>
      <c r="E9" s="31" t="s">
        <v>255</v>
      </c>
      <c r="F9" s="21">
        <v>0.0115</v>
      </c>
      <c r="G9" s="31">
        <v>100</v>
      </c>
      <c r="H9" s="23" t="s">
        <v>18</v>
      </c>
      <c r="I9" s="33" t="s">
        <v>23</v>
      </c>
      <c r="J9" s="33"/>
      <c r="K9" s="33"/>
      <c r="L9">
        <v>1</v>
      </c>
      <c r="M9" s="28">
        <f t="shared" si="0"/>
        <v>0.0115</v>
      </c>
      <c r="N9" s="29">
        <f t="shared" si="1"/>
        <v>0.013685</v>
      </c>
    </row>
    <row r="10" spans="1:14" ht="12.75">
      <c r="A10" t="s">
        <v>256</v>
      </c>
      <c r="B10" t="s">
        <v>25</v>
      </c>
      <c r="C10" t="s">
        <v>243</v>
      </c>
      <c r="D10" s="19" t="s">
        <v>79</v>
      </c>
      <c r="E10" s="31" t="s">
        <v>257</v>
      </c>
      <c r="F10" s="21">
        <v>0.0115</v>
      </c>
      <c r="G10" s="31">
        <v>100</v>
      </c>
      <c r="H10" s="23" t="s">
        <v>18</v>
      </c>
      <c r="I10" s="33" t="s">
        <v>26</v>
      </c>
      <c r="J10" s="33"/>
      <c r="K10" s="33"/>
      <c r="L10">
        <v>1</v>
      </c>
      <c r="M10" s="28">
        <f t="shared" si="0"/>
        <v>0.0115</v>
      </c>
      <c r="N10" s="29">
        <f t="shared" si="1"/>
        <v>0.013685</v>
      </c>
    </row>
    <row r="11" spans="1:14" ht="12.75">
      <c r="A11" t="s">
        <v>258</v>
      </c>
      <c r="B11" t="s">
        <v>259</v>
      </c>
      <c r="C11" t="s">
        <v>243</v>
      </c>
      <c r="D11" s="19" t="s">
        <v>79</v>
      </c>
      <c r="E11" s="31" t="s">
        <v>260</v>
      </c>
      <c r="F11" s="21">
        <v>0.0115</v>
      </c>
      <c r="G11" s="31">
        <v>100</v>
      </c>
      <c r="H11" s="23" t="s">
        <v>18</v>
      </c>
      <c r="I11" s="33" t="s">
        <v>261</v>
      </c>
      <c r="J11" s="33"/>
      <c r="K11" s="33"/>
      <c r="L11">
        <v>1</v>
      </c>
      <c r="M11" s="28">
        <f t="shared" si="0"/>
        <v>0.0115</v>
      </c>
      <c r="N11" s="29">
        <f t="shared" si="1"/>
        <v>0.013685</v>
      </c>
    </row>
    <row r="12" spans="1:14" ht="15.75" customHeight="1">
      <c r="A12" s="35" t="s">
        <v>262</v>
      </c>
      <c r="B12" t="s">
        <v>28</v>
      </c>
      <c r="C12" t="s">
        <v>243</v>
      </c>
      <c r="D12" s="19" t="s">
        <v>79</v>
      </c>
      <c r="E12" s="31" t="s">
        <v>263</v>
      </c>
      <c r="F12" s="21">
        <v>0.0157</v>
      </c>
      <c r="G12" s="31">
        <v>100</v>
      </c>
      <c r="H12" s="23" t="s">
        <v>18</v>
      </c>
      <c r="I12" s="33" t="s">
        <v>29</v>
      </c>
      <c r="J12" s="33"/>
      <c r="K12" s="33"/>
      <c r="L12">
        <v>6</v>
      </c>
      <c r="M12" s="28">
        <f t="shared" si="0"/>
        <v>0.09419999999999999</v>
      </c>
      <c r="N12" s="29">
        <f t="shared" si="1"/>
        <v>0.11209799999999999</v>
      </c>
    </row>
    <row r="13" spans="1:14" ht="12.75">
      <c r="A13" t="s">
        <v>264</v>
      </c>
      <c r="B13" t="s">
        <v>265</v>
      </c>
      <c r="C13" t="s">
        <v>243</v>
      </c>
      <c r="D13" s="19" t="s">
        <v>79</v>
      </c>
      <c r="E13" s="31" t="s">
        <v>266</v>
      </c>
      <c r="F13" s="21">
        <v>0.0115</v>
      </c>
      <c r="G13" s="31">
        <v>100</v>
      </c>
      <c r="H13" s="23" t="s">
        <v>18</v>
      </c>
      <c r="I13" s="33" t="s">
        <v>267</v>
      </c>
      <c r="J13" s="33"/>
      <c r="K13" s="33"/>
      <c r="L13">
        <v>2</v>
      </c>
      <c r="M13" s="28">
        <f t="shared" si="0"/>
        <v>0.023</v>
      </c>
      <c r="N13" s="29">
        <f t="shared" si="1"/>
        <v>0.02737</v>
      </c>
    </row>
    <row r="14" spans="1:14" ht="12.75">
      <c r="A14" t="s">
        <v>268</v>
      </c>
      <c r="B14" t="s">
        <v>269</v>
      </c>
      <c r="C14" t="s">
        <v>243</v>
      </c>
      <c r="D14" s="19" t="s">
        <v>79</v>
      </c>
      <c r="E14" s="31" t="s">
        <v>270</v>
      </c>
      <c r="F14" s="21">
        <v>0.0131</v>
      </c>
      <c r="G14" s="31">
        <v>100</v>
      </c>
      <c r="H14" s="23" t="s">
        <v>18</v>
      </c>
      <c r="I14" s="33" t="s">
        <v>271</v>
      </c>
      <c r="J14" s="33"/>
      <c r="K14" s="33"/>
      <c r="L14">
        <v>1</v>
      </c>
      <c r="M14" s="28">
        <f t="shared" si="0"/>
        <v>0.0131</v>
      </c>
      <c r="N14" s="29">
        <f t="shared" si="1"/>
        <v>0.015589</v>
      </c>
    </row>
    <row r="15" spans="1:14" ht="12.75">
      <c r="A15" t="s">
        <v>272</v>
      </c>
      <c r="B15" t="s">
        <v>34</v>
      </c>
      <c r="C15" t="s">
        <v>243</v>
      </c>
      <c r="D15" s="19" t="s">
        <v>79</v>
      </c>
      <c r="E15" s="31" t="s">
        <v>273</v>
      </c>
      <c r="F15" s="21">
        <v>0.011</v>
      </c>
      <c r="G15" s="31">
        <v>100</v>
      </c>
      <c r="H15" s="23" t="s">
        <v>18</v>
      </c>
      <c r="I15" s="33" t="s">
        <v>35</v>
      </c>
      <c r="J15" s="33"/>
      <c r="K15" s="33"/>
      <c r="L15">
        <v>2</v>
      </c>
      <c r="M15" s="28">
        <f t="shared" si="0"/>
        <v>0.022</v>
      </c>
      <c r="N15" s="29">
        <f t="shared" si="1"/>
        <v>0.02618</v>
      </c>
    </row>
    <row r="16" spans="1:14" ht="12.75">
      <c r="A16" t="s">
        <v>274</v>
      </c>
      <c r="B16" t="s">
        <v>275</v>
      </c>
      <c r="C16" t="s">
        <v>243</v>
      </c>
      <c r="D16" s="19" t="s">
        <v>79</v>
      </c>
      <c r="E16" s="31" t="s">
        <v>276</v>
      </c>
      <c r="F16" s="21">
        <v>0.011</v>
      </c>
      <c r="G16" s="31">
        <v>100</v>
      </c>
      <c r="H16" s="23" t="s">
        <v>79</v>
      </c>
      <c r="I16" s="33" t="s">
        <v>277</v>
      </c>
      <c r="J16" s="33">
        <v>0.0175</v>
      </c>
      <c r="K16" s="33">
        <v>100</v>
      </c>
      <c r="L16">
        <v>2</v>
      </c>
      <c r="M16" s="28">
        <f t="shared" si="0"/>
        <v>0.022</v>
      </c>
      <c r="N16" s="29">
        <f t="shared" si="1"/>
        <v>0.02618</v>
      </c>
    </row>
    <row r="17" spans="1:14" ht="12.75">
      <c r="A17" t="s">
        <v>278</v>
      </c>
      <c r="B17" t="s">
        <v>37</v>
      </c>
      <c r="C17" t="s">
        <v>243</v>
      </c>
      <c r="D17" s="19" t="s">
        <v>79</v>
      </c>
      <c r="E17" s="31" t="s">
        <v>279</v>
      </c>
      <c r="F17" s="21">
        <v>0.0115</v>
      </c>
      <c r="G17" s="31">
        <v>100</v>
      </c>
      <c r="H17" s="23" t="s">
        <v>18</v>
      </c>
      <c r="I17" s="33" t="s">
        <v>38</v>
      </c>
      <c r="J17" s="33"/>
      <c r="K17" s="33"/>
      <c r="L17">
        <v>4</v>
      </c>
      <c r="M17" s="28">
        <f t="shared" si="0"/>
        <v>0.046</v>
      </c>
      <c r="N17" s="29">
        <f t="shared" si="1"/>
        <v>0.05474</v>
      </c>
    </row>
    <row r="18" spans="1:14" ht="12.75">
      <c r="A18" t="s">
        <v>280</v>
      </c>
      <c r="B18" t="s">
        <v>40</v>
      </c>
      <c r="C18" t="s">
        <v>243</v>
      </c>
      <c r="D18" s="19" t="s">
        <v>79</v>
      </c>
      <c r="E18" s="31" t="s">
        <v>281</v>
      </c>
      <c r="F18" s="21">
        <v>0.012</v>
      </c>
      <c r="G18" s="31">
        <v>100</v>
      </c>
      <c r="H18" s="23" t="s">
        <v>18</v>
      </c>
      <c r="I18" s="33" t="s">
        <v>41</v>
      </c>
      <c r="J18" s="33"/>
      <c r="K18" s="33"/>
      <c r="L18">
        <v>1</v>
      </c>
      <c r="M18" s="28">
        <f t="shared" si="0"/>
        <v>0.012</v>
      </c>
      <c r="N18" s="29">
        <f t="shared" si="1"/>
        <v>0.01428</v>
      </c>
    </row>
    <row r="19" spans="1:14" ht="12.75">
      <c r="A19" t="s">
        <v>282</v>
      </c>
      <c r="B19" t="s">
        <v>283</v>
      </c>
      <c r="C19" t="s">
        <v>243</v>
      </c>
      <c r="D19" s="19" t="s">
        <v>79</v>
      </c>
      <c r="E19" s="31" t="s">
        <v>284</v>
      </c>
      <c r="F19" s="21">
        <v>0.0104</v>
      </c>
      <c r="G19" s="31">
        <v>100</v>
      </c>
      <c r="H19" s="23" t="s">
        <v>18</v>
      </c>
      <c r="I19" s="33" t="s">
        <v>285</v>
      </c>
      <c r="J19" s="33"/>
      <c r="K19" s="33"/>
      <c r="L19">
        <v>5</v>
      </c>
      <c r="M19" s="28">
        <f t="shared" si="0"/>
        <v>0.052</v>
      </c>
      <c r="N19" s="29">
        <f t="shared" si="1"/>
        <v>0.06188</v>
      </c>
    </row>
    <row r="20" spans="1:14" ht="12.75">
      <c r="A20" t="s">
        <v>286</v>
      </c>
      <c r="B20" t="s">
        <v>287</v>
      </c>
      <c r="C20" t="s">
        <v>243</v>
      </c>
      <c r="D20" s="19" t="s">
        <v>79</v>
      </c>
      <c r="E20" s="31" t="s">
        <v>288</v>
      </c>
      <c r="F20" s="21">
        <v>0.0183</v>
      </c>
      <c r="G20" s="31">
        <v>100</v>
      </c>
      <c r="H20" s="23" t="s">
        <v>18</v>
      </c>
      <c r="I20" s="33" t="s">
        <v>289</v>
      </c>
      <c r="J20" s="33"/>
      <c r="K20" s="33"/>
      <c r="L20">
        <v>1</v>
      </c>
      <c r="M20" s="28">
        <f t="shared" si="0"/>
        <v>0.0183</v>
      </c>
      <c r="N20" s="29">
        <f t="shared" si="1"/>
        <v>0.021776999999999998</v>
      </c>
    </row>
    <row r="21" spans="1:14" ht="12.75">
      <c r="A21" t="s">
        <v>290</v>
      </c>
      <c r="B21" t="s">
        <v>291</v>
      </c>
      <c r="C21" t="s">
        <v>243</v>
      </c>
      <c r="D21" s="19" t="s">
        <v>79</v>
      </c>
      <c r="E21" s="31" t="s">
        <v>292</v>
      </c>
      <c r="F21" s="21">
        <v>0.0157</v>
      </c>
      <c r="G21" s="31">
        <v>100</v>
      </c>
      <c r="H21" s="23" t="s">
        <v>18</v>
      </c>
      <c r="I21" s="33" t="s">
        <v>293</v>
      </c>
      <c r="J21" s="33"/>
      <c r="K21" s="33"/>
      <c r="L21">
        <v>3</v>
      </c>
      <c r="M21" s="28">
        <f t="shared" si="0"/>
        <v>0.047099999999999996</v>
      </c>
      <c r="N21" s="29">
        <f t="shared" si="1"/>
        <v>0.056048999999999995</v>
      </c>
    </row>
    <row r="22" spans="1:14" ht="12.75">
      <c r="A22" t="s">
        <v>294</v>
      </c>
      <c r="B22" t="s">
        <v>295</v>
      </c>
      <c r="C22" t="s">
        <v>243</v>
      </c>
      <c r="D22" s="19" t="s">
        <v>79</v>
      </c>
      <c r="E22" s="31" t="s">
        <v>296</v>
      </c>
      <c r="F22" s="21">
        <v>0.0188</v>
      </c>
      <c r="G22" s="31">
        <v>100</v>
      </c>
      <c r="H22" s="23" t="s">
        <v>18</v>
      </c>
      <c r="I22" s="33" t="s">
        <v>297</v>
      </c>
      <c r="J22" s="33"/>
      <c r="K22" s="33"/>
      <c r="L22">
        <v>2</v>
      </c>
      <c r="M22" s="28">
        <f t="shared" si="0"/>
        <v>0.0376</v>
      </c>
      <c r="N22" s="29">
        <f t="shared" si="1"/>
        <v>0.044744</v>
      </c>
    </row>
    <row r="23" spans="1:14" ht="12.75">
      <c r="A23" t="s">
        <v>298</v>
      </c>
      <c r="B23" t="s">
        <v>299</v>
      </c>
      <c r="C23" t="s">
        <v>243</v>
      </c>
      <c r="D23" s="19" t="s">
        <v>79</v>
      </c>
      <c r="E23" s="31" t="s">
        <v>300</v>
      </c>
      <c r="F23" s="21">
        <v>0.0157</v>
      </c>
      <c r="G23" s="31">
        <v>100</v>
      </c>
      <c r="H23" s="23" t="s">
        <v>18</v>
      </c>
      <c r="I23" s="33" t="s">
        <v>301</v>
      </c>
      <c r="J23" s="33"/>
      <c r="K23" s="33"/>
      <c r="L23">
        <v>3</v>
      </c>
      <c r="M23" s="28">
        <f t="shared" si="0"/>
        <v>0.047099999999999996</v>
      </c>
      <c r="N23" s="29">
        <f t="shared" si="1"/>
        <v>0.056048999999999995</v>
      </c>
    </row>
    <row r="24" spans="1:14" ht="12.75">
      <c r="A24" t="s">
        <v>36</v>
      </c>
      <c r="B24" t="s">
        <v>302</v>
      </c>
      <c r="C24" t="s">
        <v>243</v>
      </c>
      <c r="D24" s="19" t="s">
        <v>79</v>
      </c>
      <c r="E24" s="31" t="s">
        <v>303</v>
      </c>
      <c r="F24" s="21">
        <v>0.0204</v>
      </c>
      <c r="G24" s="31">
        <v>100</v>
      </c>
      <c r="H24" s="23" t="s">
        <v>18</v>
      </c>
      <c r="I24" s="33" t="s">
        <v>304</v>
      </c>
      <c r="J24" s="33"/>
      <c r="K24" s="33"/>
      <c r="L24">
        <v>1</v>
      </c>
      <c r="M24" s="28">
        <f t="shared" si="0"/>
        <v>0.0204</v>
      </c>
      <c r="N24" s="29">
        <f t="shared" si="1"/>
        <v>0.024276</v>
      </c>
    </row>
    <row r="25" spans="1:14" ht="12.75">
      <c r="A25" t="s">
        <v>305</v>
      </c>
      <c r="B25" t="s">
        <v>306</v>
      </c>
      <c r="C25" t="s">
        <v>243</v>
      </c>
      <c r="D25" s="19" t="s">
        <v>79</v>
      </c>
      <c r="E25" s="31" t="s">
        <v>307</v>
      </c>
      <c r="F25" s="21">
        <v>0.0194</v>
      </c>
      <c r="G25" s="31">
        <v>100</v>
      </c>
      <c r="H25" s="23" t="s">
        <v>18</v>
      </c>
      <c r="I25" s="33" t="s">
        <v>308</v>
      </c>
      <c r="J25" s="33"/>
      <c r="K25" s="33"/>
      <c r="L25">
        <v>3</v>
      </c>
      <c r="M25" s="28">
        <f t="shared" si="0"/>
        <v>0.0582</v>
      </c>
      <c r="N25" s="29">
        <f t="shared" si="1"/>
        <v>0.069258</v>
      </c>
    </row>
    <row r="26" spans="1:14" ht="12.75">
      <c r="A26" t="s">
        <v>309</v>
      </c>
      <c r="B26" t="s">
        <v>310</v>
      </c>
      <c r="C26" t="s">
        <v>243</v>
      </c>
      <c r="D26" s="19" t="s">
        <v>79</v>
      </c>
      <c r="E26" s="31" t="s">
        <v>311</v>
      </c>
      <c r="F26" s="21">
        <v>0.024</v>
      </c>
      <c r="G26" s="31">
        <v>100</v>
      </c>
      <c r="H26" s="23" t="s">
        <v>18</v>
      </c>
      <c r="I26" s="33" t="s">
        <v>312</v>
      </c>
      <c r="J26" s="33"/>
      <c r="K26" s="33"/>
      <c r="L26">
        <v>1</v>
      </c>
      <c r="M26" s="28">
        <f t="shared" si="0"/>
        <v>0.024</v>
      </c>
      <c r="N26" s="29">
        <f t="shared" si="1"/>
        <v>0.02856</v>
      </c>
    </row>
    <row r="27" spans="1:14" ht="12.75">
      <c r="A27" t="s">
        <v>313</v>
      </c>
      <c r="B27" t="s">
        <v>314</v>
      </c>
      <c r="C27" t="s">
        <v>243</v>
      </c>
      <c r="D27" s="19" t="s">
        <v>79</v>
      </c>
      <c r="E27" s="31" t="s">
        <v>315</v>
      </c>
      <c r="F27" s="21">
        <v>0.023</v>
      </c>
      <c r="G27" s="31">
        <v>100</v>
      </c>
      <c r="H27" s="23" t="s">
        <v>18</v>
      </c>
      <c r="I27" s="33" t="s">
        <v>316</v>
      </c>
      <c r="J27" s="33"/>
      <c r="K27" s="33"/>
      <c r="L27">
        <v>1</v>
      </c>
      <c r="M27" s="28">
        <f t="shared" si="0"/>
        <v>0.023</v>
      </c>
      <c r="N27" s="29">
        <f t="shared" si="1"/>
        <v>0.02737</v>
      </c>
    </row>
    <row r="28" spans="1:14" ht="12.75">
      <c r="A28" t="s">
        <v>317</v>
      </c>
      <c r="B28" t="s">
        <v>318</v>
      </c>
      <c r="C28" t="s">
        <v>243</v>
      </c>
      <c r="D28" s="19" t="s">
        <v>79</v>
      </c>
      <c r="E28" s="31" t="s">
        <v>319</v>
      </c>
      <c r="F28" s="21">
        <v>0.0277</v>
      </c>
      <c r="G28" s="31">
        <v>100</v>
      </c>
      <c r="H28" s="23" t="s">
        <v>18</v>
      </c>
      <c r="I28" s="33" t="s">
        <v>320</v>
      </c>
      <c r="J28" s="33"/>
      <c r="K28" s="33"/>
      <c r="L28">
        <v>3</v>
      </c>
      <c r="M28" s="28">
        <f t="shared" si="0"/>
        <v>0.0831</v>
      </c>
      <c r="N28" s="29">
        <f t="shared" si="1"/>
        <v>0.09888899999999999</v>
      </c>
    </row>
    <row r="29" spans="1:14" ht="12.75">
      <c r="A29" t="s">
        <v>321</v>
      </c>
      <c r="B29" t="s">
        <v>322</v>
      </c>
      <c r="C29" t="s">
        <v>243</v>
      </c>
      <c r="D29" s="19" t="s">
        <v>79</v>
      </c>
      <c r="E29" s="31" t="s">
        <v>323</v>
      </c>
      <c r="F29" s="21">
        <v>0.0308</v>
      </c>
      <c r="G29" s="31">
        <v>100</v>
      </c>
      <c r="H29" s="18"/>
      <c r="I29" s="37"/>
      <c r="J29" s="18"/>
      <c r="K29" s="18"/>
      <c r="L29">
        <v>2</v>
      </c>
      <c r="M29" s="28">
        <f t="shared" si="0"/>
        <v>0.0616</v>
      </c>
      <c r="N29" s="29">
        <f t="shared" si="1"/>
        <v>0.073304</v>
      </c>
    </row>
    <row r="30" spans="1:14" ht="12.75">
      <c r="A30" t="s">
        <v>324</v>
      </c>
      <c r="B30" t="s">
        <v>325</v>
      </c>
      <c r="C30" t="s">
        <v>243</v>
      </c>
      <c r="D30" s="19" t="s">
        <v>79</v>
      </c>
      <c r="E30" s="31" t="s">
        <v>326</v>
      </c>
      <c r="F30" s="21">
        <v>0.0261</v>
      </c>
      <c r="G30" s="31">
        <v>100</v>
      </c>
      <c r="H30" s="18"/>
      <c r="I30" s="37"/>
      <c r="J30" s="18"/>
      <c r="K30" s="18"/>
      <c r="L30">
        <v>2</v>
      </c>
      <c r="M30" s="28">
        <f t="shared" si="0"/>
        <v>0.0522</v>
      </c>
      <c r="N30" s="29">
        <f t="shared" si="1"/>
        <v>0.062118</v>
      </c>
    </row>
    <row r="31" spans="1:14" ht="12.75">
      <c r="A31" t="s">
        <v>327</v>
      </c>
      <c r="B31" t="s">
        <v>328</v>
      </c>
      <c r="C31" t="s">
        <v>243</v>
      </c>
      <c r="D31" s="19" t="s">
        <v>79</v>
      </c>
      <c r="E31" s="31" t="s">
        <v>329</v>
      </c>
      <c r="F31" s="21">
        <v>0.0679</v>
      </c>
      <c r="G31" s="31">
        <v>100</v>
      </c>
      <c r="H31" s="18"/>
      <c r="I31" s="37"/>
      <c r="J31" s="18"/>
      <c r="K31" s="18"/>
      <c r="L31">
        <v>2</v>
      </c>
      <c r="M31" s="28">
        <f t="shared" si="0"/>
        <v>0.1358</v>
      </c>
      <c r="N31" s="29">
        <f t="shared" si="1"/>
        <v>0.161602</v>
      </c>
    </row>
    <row r="32" spans="1:14" ht="12.75">
      <c r="A32" t="s">
        <v>330</v>
      </c>
      <c r="B32" t="s">
        <v>331</v>
      </c>
      <c r="C32" t="s">
        <v>243</v>
      </c>
      <c r="D32" s="19" t="s">
        <v>79</v>
      </c>
      <c r="E32" s="31" t="s">
        <v>332</v>
      </c>
      <c r="F32" s="21">
        <v>0.0522</v>
      </c>
      <c r="G32" s="31">
        <v>100</v>
      </c>
      <c r="H32" s="18"/>
      <c r="I32" s="37"/>
      <c r="J32" s="18"/>
      <c r="K32" s="18"/>
      <c r="L32">
        <v>2</v>
      </c>
      <c r="M32" s="28">
        <f t="shared" si="0"/>
        <v>0.1044</v>
      </c>
      <c r="N32" s="29">
        <f t="shared" si="1"/>
        <v>0.124236</v>
      </c>
    </row>
    <row r="33" spans="1:14" ht="12.75">
      <c r="A33" t="s">
        <v>333</v>
      </c>
      <c r="B33" t="s">
        <v>334</v>
      </c>
      <c r="C33" t="s">
        <v>243</v>
      </c>
      <c r="D33" s="19" t="s">
        <v>79</v>
      </c>
      <c r="E33" s="31" t="s">
        <v>335</v>
      </c>
      <c r="F33" s="21">
        <v>0.0522</v>
      </c>
      <c r="G33" s="31">
        <v>100</v>
      </c>
      <c r="H33" s="18"/>
      <c r="I33" s="37"/>
      <c r="J33" s="18"/>
      <c r="K33" s="18"/>
      <c r="L33">
        <v>3</v>
      </c>
      <c r="M33" s="28">
        <f t="shared" si="0"/>
        <v>0.15660000000000002</v>
      </c>
      <c r="N33" s="29">
        <f t="shared" si="1"/>
        <v>0.18635400000000002</v>
      </c>
    </row>
    <row r="34" spans="1:14" ht="12.75">
      <c r="A34" t="s">
        <v>336</v>
      </c>
      <c r="B34" t="s">
        <v>337</v>
      </c>
      <c r="C34" t="s">
        <v>243</v>
      </c>
      <c r="D34" s="19" t="s">
        <v>79</v>
      </c>
      <c r="E34" s="31" t="s">
        <v>338</v>
      </c>
      <c r="F34" s="21">
        <v>0.0679</v>
      </c>
      <c r="G34" s="31">
        <v>100</v>
      </c>
      <c r="H34" s="18"/>
      <c r="I34" s="37"/>
      <c r="J34" s="18"/>
      <c r="K34" s="18"/>
      <c r="L34">
        <v>2</v>
      </c>
      <c r="M34" s="28">
        <f t="shared" si="0"/>
        <v>0.1358</v>
      </c>
      <c r="N34" s="29">
        <f t="shared" si="1"/>
        <v>0.161602</v>
      </c>
    </row>
    <row r="35" spans="1:14" ht="12.75">
      <c r="A35" t="s">
        <v>339</v>
      </c>
      <c r="B35" t="s">
        <v>340</v>
      </c>
      <c r="C35" t="s">
        <v>243</v>
      </c>
      <c r="D35" s="19" t="s">
        <v>79</v>
      </c>
      <c r="E35" s="31" t="s">
        <v>341</v>
      </c>
      <c r="F35" s="21">
        <v>0.1044</v>
      </c>
      <c r="G35" s="31">
        <v>100</v>
      </c>
      <c r="H35" s="18"/>
      <c r="I35" s="37"/>
      <c r="J35" s="18"/>
      <c r="K35" s="18"/>
      <c r="L35">
        <v>1</v>
      </c>
      <c r="M35" s="28">
        <f t="shared" si="0"/>
        <v>0.1044</v>
      </c>
      <c r="N35" s="29">
        <f t="shared" si="1"/>
        <v>0.124236</v>
      </c>
    </row>
    <row r="36" spans="1:14" ht="12.75">
      <c r="A36" t="s">
        <v>342</v>
      </c>
      <c r="B36" t="s">
        <v>343</v>
      </c>
      <c r="C36" t="s">
        <v>243</v>
      </c>
      <c r="D36" s="19" t="s">
        <v>79</v>
      </c>
      <c r="E36" s="31" t="s">
        <v>344</v>
      </c>
      <c r="F36" s="21">
        <v>0.1566</v>
      </c>
      <c r="G36" s="31">
        <v>100</v>
      </c>
      <c r="H36" s="18"/>
      <c r="I36" s="37"/>
      <c r="J36" s="18"/>
      <c r="K36" s="18"/>
      <c r="L36">
        <v>2</v>
      </c>
      <c r="M36" s="28">
        <f t="shared" si="0"/>
        <v>0.3132</v>
      </c>
      <c r="N36" s="29">
        <f t="shared" si="1"/>
        <v>0.372708</v>
      </c>
    </row>
    <row r="37" spans="1:14" ht="12.75">
      <c r="A37" t="s">
        <v>345</v>
      </c>
      <c r="B37" t="s">
        <v>346</v>
      </c>
      <c r="C37" t="s">
        <v>243</v>
      </c>
      <c r="D37" s="19" t="s">
        <v>79</v>
      </c>
      <c r="E37" s="31" t="s">
        <v>347</v>
      </c>
      <c r="F37" s="21">
        <v>0.1566</v>
      </c>
      <c r="G37" s="31">
        <v>100</v>
      </c>
      <c r="H37" s="18"/>
      <c r="I37" s="37"/>
      <c r="J37" s="18"/>
      <c r="K37" s="18"/>
      <c r="L37">
        <v>2</v>
      </c>
      <c r="M37" s="28">
        <f aca="true" t="shared" si="2" ref="M37:M68">L37*F37</f>
        <v>0.3132</v>
      </c>
      <c r="N37" s="29">
        <f aca="true" t="shared" si="3" ref="N37:N68">M37*1.19</f>
        <v>0.372708</v>
      </c>
    </row>
    <row r="38" spans="1:14" ht="32.25" customHeight="1">
      <c r="A38" s="35" t="s">
        <v>348</v>
      </c>
      <c r="B38" t="s">
        <v>46</v>
      </c>
      <c r="C38" t="s">
        <v>17</v>
      </c>
      <c r="D38" s="19" t="s">
        <v>18</v>
      </c>
      <c r="E38" s="30" t="s">
        <v>47</v>
      </c>
      <c r="F38" s="21">
        <v>0.0084</v>
      </c>
      <c r="G38" s="31">
        <v>100</v>
      </c>
      <c r="H38" s="18"/>
      <c r="I38" s="37"/>
      <c r="J38" s="18"/>
      <c r="K38" s="18"/>
      <c r="L38">
        <v>11</v>
      </c>
      <c r="M38" s="28">
        <f t="shared" si="2"/>
        <v>0.0924</v>
      </c>
      <c r="N38" s="29">
        <f t="shared" si="3"/>
        <v>0.10995599999999998</v>
      </c>
    </row>
    <row r="39" spans="1:14" ht="12.75">
      <c r="A39" t="s">
        <v>349</v>
      </c>
      <c r="B39" t="s">
        <v>350</v>
      </c>
      <c r="C39" t="s">
        <v>351</v>
      </c>
      <c r="D39" s="19" t="s">
        <v>53</v>
      </c>
      <c r="E39" s="31" t="s">
        <v>352</v>
      </c>
      <c r="F39" s="21">
        <v>0.0336</v>
      </c>
      <c r="G39" s="31">
        <v>1</v>
      </c>
      <c r="H39" s="18"/>
      <c r="I39" s="37"/>
      <c r="J39" s="18"/>
      <c r="K39" s="18"/>
      <c r="L39">
        <v>6</v>
      </c>
      <c r="M39" s="28">
        <f t="shared" si="2"/>
        <v>0.2016</v>
      </c>
      <c r="N39" s="29">
        <f t="shared" si="3"/>
        <v>0.23990399999999998</v>
      </c>
    </row>
    <row r="40" spans="1:14" ht="12.75">
      <c r="A40" t="s">
        <v>353</v>
      </c>
      <c r="B40" t="s">
        <v>73</v>
      </c>
      <c r="C40" t="s">
        <v>74</v>
      </c>
      <c r="D40" s="19" t="s">
        <v>53</v>
      </c>
      <c r="E40" s="30" t="s">
        <v>354</v>
      </c>
      <c r="F40" s="21">
        <v>0.0589</v>
      </c>
      <c r="G40" s="31">
        <v>1</v>
      </c>
      <c r="L40">
        <v>2</v>
      </c>
      <c r="M40" s="28">
        <f t="shared" si="2"/>
        <v>0.1178</v>
      </c>
      <c r="N40" s="29">
        <f t="shared" si="3"/>
        <v>0.140182</v>
      </c>
    </row>
    <row r="41" spans="1:14" ht="12.75">
      <c r="A41" t="s">
        <v>76</v>
      </c>
      <c r="B41" t="s">
        <v>355</v>
      </c>
      <c r="C41" t="s">
        <v>356</v>
      </c>
      <c r="D41" s="19" t="s">
        <v>53</v>
      </c>
      <c r="E41" s="30" t="s">
        <v>357</v>
      </c>
      <c r="F41" s="21">
        <v>0.1597</v>
      </c>
      <c r="G41" s="31">
        <v>1</v>
      </c>
      <c r="L41">
        <v>1</v>
      </c>
      <c r="M41" s="28">
        <f t="shared" si="2"/>
        <v>0.1597</v>
      </c>
      <c r="N41" s="29">
        <f t="shared" si="3"/>
        <v>0.190043</v>
      </c>
    </row>
    <row r="42" spans="1:14" ht="12.75">
      <c r="A42" t="s">
        <v>358</v>
      </c>
      <c r="B42" t="s">
        <v>359</v>
      </c>
      <c r="C42" t="s">
        <v>360</v>
      </c>
      <c r="D42" s="19" t="s">
        <v>238</v>
      </c>
      <c r="E42" s="31" t="s">
        <v>361</v>
      </c>
      <c r="F42" s="21">
        <v>0.1681</v>
      </c>
      <c r="G42" s="31">
        <v>100</v>
      </c>
      <c r="L42">
        <v>1</v>
      </c>
      <c r="M42" s="28">
        <f t="shared" si="2"/>
        <v>0.1681</v>
      </c>
      <c r="N42" s="29">
        <f t="shared" si="3"/>
        <v>0.200039</v>
      </c>
    </row>
    <row r="43" spans="1:14" ht="12.75">
      <c r="A43" t="s">
        <v>362</v>
      </c>
      <c r="B43" t="s">
        <v>363</v>
      </c>
      <c r="C43" t="s">
        <v>360</v>
      </c>
      <c r="D43" s="19" t="s">
        <v>238</v>
      </c>
      <c r="E43" s="31" t="s">
        <v>364</v>
      </c>
      <c r="F43" s="21">
        <v>0.1681</v>
      </c>
      <c r="G43" s="31">
        <v>100</v>
      </c>
      <c r="L43">
        <v>1</v>
      </c>
      <c r="M43" s="28">
        <f t="shared" si="2"/>
        <v>0.1681</v>
      </c>
      <c r="N43" s="29">
        <f t="shared" si="3"/>
        <v>0.200039</v>
      </c>
    </row>
    <row r="44" spans="1:14" ht="12.75">
      <c r="A44" t="s">
        <v>365</v>
      </c>
      <c r="B44" t="s">
        <v>366</v>
      </c>
      <c r="C44" t="s">
        <v>360</v>
      </c>
      <c r="D44" s="19" t="s">
        <v>238</v>
      </c>
      <c r="E44" s="31" t="s">
        <v>367</v>
      </c>
      <c r="F44" s="21">
        <v>0.1681</v>
      </c>
      <c r="G44" s="31">
        <v>100</v>
      </c>
      <c r="L44">
        <v>1</v>
      </c>
      <c r="M44" s="28">
        <f t="shared" si="2"/>
        <v>0.1681</v>
      </c>
      <c r="N44" s="29">
        <f t="shared" si="3"/>
        <v>0.200039</v>
      </c>
    </row>
    <row r="45" spans="1:14" ht="12.75">
      <c r="A45" t="s">
        <v>368</v>
      </c>
      <c r="B45" t="s">
        <v>369</v>
      </c>
      <c r="C45" t="s">
        <v>360</v>
      </c>
      <c r="D45" s="19" t="s">
        <v>238</v>
      </c>
      <c r="E45" s="31" t="s">
        <v>370</v>
      </c>
      <c r="F45" s="21">
        <v>0.1681</v>
      </c>
      <c r="G45" s="31">
        <v>100</v>
      </c>
      <c r="L45">
        <v>1</v>
      </c>
      <c r="M45" s="28">
        <f t="shared" si="2"/>
        <v>0.1681</v>
      </c>
      <c r="N45" s="29">
        <f t="shared" si="3"/>
        <v>0.200039</v>
      </c>
    </row>
    <row r="46" spans="1:14" ht="12.75">
      <c r="A46" t="s">
        <v>371</v>
      </c>
      <c r="B46" t="s">
        <v>372</v>
      </c>
      <c r="C46" t="s">
        <v>360</v>
      </c>
      <c r="D46" s="19" t="s">
        <v>238</v>
      </c>
      <c r="E46" s="31" t="s">
        <v>373</v>
      </c>
      <c r="F46" s="21">
        <v>0.1681</v>
      </c>
      <c r="G46" s="31">
        <v>100</v>
      </c>
      <c r="L46">
        <v>1</v>
      </c>
      <c r="M46" s="28">
        <f t="shared" si="2"/>
        <v>0.1681</v>
      </c>
      <c r="N46" s="29">
        <f t="shared" si="3"/>
        <v>0.200039</v>
      </c>
    </row>
    <row r="47" spans="1:14" ht="12.75">
      <c r="A47" t="s">
        <v>374</v>
      </c>
      <c r="B47" t="s">
        <v>375</v>
      </c>
      <c r="C47" t="s">
        <v>360</v>
      </c>
      <c r="D47" s="19" t="s">
        <v>238</v>
      </c>
      <c r="E47" s="31" t="s">
        <v>376</v>
      </c>
      <c r="F47" s="21">
        <v>0.1681</v>
      </c>
      <c r="G47" s="31">
        <v>100</v>
      </c>
      <c r="L47">
        <v>1</v>
      </c>
      <c r="M47" s="28">
        <f t="shared" si="2"/>
        <v>0.1681</v>
      </c>
      <c r="N47" s="29">
        <f t="shared" si="3"/>
        <v>0.200039</v>
      </c>
    </row>
    <row r="48" spans="1:14" ht="12.75">
      <c r="A48" t="s">
        <v>377</v>
      </c>
      <c r="B48" t="s">
        <v>378</v>
      </c>
      <c r="C48" t="s">
        <v>360</v>
      </c>
      <c r="D48" s="19" t="s">
        <v>238</v>
      </c>
      <c r="E48" s="31" t="s">
        <v>379</v>
      </c>
      <c r="F48" s="21">
        <v>0.1681</v>
      </c>
      <c r="G48" s="31">
        <v>100</v>
      </c>
      <c r="L48">
        <v>2</v>
      </c>
      <c r="M48" s="28">
        <f t="shared" si="2"/>
        <v>0.3362</v>
      </c>
      <c r="N48" s="29">
        <f t="shared" si="3"/>
        <v>0.400078</v>
      </c>
    </row>
    <row r="49" spans="1:14" ht="12.75">
      <c r="A49" t="s">
        <v>380</v>
      </c>
      <c r="B49" t="s">
        <v>381</v>
      </c>
      <c r="C49" t="s">
        <v>360</v>
      </c>
      <c r="D49" s="19" t="s">
        <v>238</v>
      </c>
      <c r="E49" s="31" t="s">
        <v>382</v>
      </c>
      <c r="F49" s="21">
        <v>0.1681</v>
      </c>
      <c r="G49" s="31">
        <v>100</v>
      </c>
      <c r="L49">
        <v>1</v>
      </c>
      <c r="M49" s="28">
        <f t="shared" si="2"/>
        <v>0.1681</v>
      </c>
      <c r="N49" s="29">
        <f t="shared" si="3"/>
        <v>0.200039</v>
      </c>
    </row>
    <row r="50" spans="1:14" ht="12.75">
      <c r="A50" t="s">
        <v>383</v>
      </c>
      <c r="B50" t="s">
        <v>384</v>
      </c>
      <c r="C50" t="s">
        <v>360</v>
      </c>
      <c r="D50" s="19" t="s">
        <v>238</v>
      </c>
      <c r="E50" s="31" t="s">
        <v>385</v>
      </c>
      <c r="F50" s="21">
        <v>0.1933</v>
      </c>
      <c r="G50" s="31">
        <v>100</v>
      </c>
      <c r="L50">
        <v>1</v>
      </c>
      <c r="M50" s="28">
        <f t="shared" si="2"/>
        <v>0.1933</v>
      </c>
      <c r="N50" s="29">
        <f t="shared" si="3"/>
        <v>0.23002699999999998</v>
      </c>
    </row>
    <row r="51" spans="1:14" ht="12.75">
      <c r="A51" t="s">
        <v>386</v>
      </c>
      <c r="B51" t="s">
        <v>58</v>
      </c>
      <c r="C51" t="s">
        <v>360</v>
      </c>
      <c r="D51" s="19" t="s">
        <v>238</v>
      </c>
      <c r="E51" s="31" t="s">
        <v>387</v>
      </c>
      <c r="F51" s="21">
        <v>0.1933</v>
      </c>
      <c r="G51" s="31">
        <v>100</v>
      </c>
      <c r="L51">
        <v>1</v>
      </c>
      <c r="M51" s="28">
        <f t="shared" si="2"/>
        <v>0.1933</v>
      </c>
      <c r="N51" s="29">
        <f t="shared" si="3"/>
        <v>0.23002699999999998</v>
      </c>
    </row>
    <row r="52" spans="1:14" ht="12.75">
      <c r="A52" t="s">
        <v>388</v>
      </c>
      <c r="B52" t="s">
        <v>389</v>
      </c>
      <c r="C52" t="s">
        <v>360</v>
      </c>
      <c r="D52" s="19" t="s">
        <v>238</v>
      </c>
      <c r="E52" s="31" t="s">
        <v>390</v>
      </c>
      <c r="F52" s="21">
        <v>0.1933</v>
      </c>
      <c r="G52" s="31">
        <v>100</v>
      </c>
      <c r="L52">
        <v>1</v>
      </c>
      <c r="M52" s="28">
        <f t="shared" si="2"/>
        <v>0.1933</v>
      </c>
      <c r="N52" s="29">
        <f t="shared" si="3"/>
        <v>0.23002699999999998</v>
      </c>
    </row>
    <row r="53" spans="1:14" ht="12.75">
      <c r="A53" t="s">
        <v>391</v>
      </c>
      <c r="B53" t="s">
        <v>392</v>
      </c>
      <c r="C53" t="s">
        <v>360</v>
      </c>
      <c r="D53" s="19" t="s">
        <v>238</v>
      </c>
      <c r="E53" s="31" t="s">
        <v>393</v>
      </c>
      <c r="F53" s="21">
        <v>0.1933</v>
      </c>
      <c r="G53" s="31">
        <v>100</v>
      </c>
      <c r="L53">
        <v>2</v>
      </c>
      <c r="M53" s="28">
        <f t="shared" si="2"/>
        <v>0.3866</v>
      </c>
      <c r="N53" s="29">
        <f t="shared" si="3"/>
        <v>0.46005399999999996</v>
      </c>
    </row>
    <row r="54" spans="1:14" ht="12.75">
      <c r="A54" t="s">
        <v>394</v>
      </c>
      <c r="B54" t="s">
        <v>61</v>
      </c>
      <c r="C54" t="s">
        <v>360</v>
      </c>
      <c r="D54" s="19" t="s">
        <v>238</v>
      </c>
      <c r="E54" s="31" t="s">
        <v>395</v>
      </c>
      <c r="F54" s="21">
        <v>0.1933</v>
      </c>
      <c r="G54" s="31">
        <v>100</v>
      </c>
      <c r="L54">
        <v>1</v>
      </c>
      <c r="M54" s="28">
        <f t="shared" si="2"/>
        <v>0.1933</v>
      </c>
      <c r="N54" s="29">
        <f t="shared" si="3"/>
        <v>0.23002699999999998</v>
      </c>
    </row>
    <row r="55" spans="1:14" ht="12.75">
      <c r="A55" t="s">
        <v>396</v>
      </c>
      <c r="B55" t="s">
        <v>65</v>
      </c>
      <c r="C55" t="s">
        <v>360</v>
      </c>
      <c r="D55" s="19" t="s">
        <v>238</v>
      </c>
      <c r="E55" s="31" t="s">
        <v>397</v>
      </c>
      <c r="F55" s="21">
        <v>0.1933</v>
      </c>
      <c r="G55" s="31">
        <v>100</v>
      </c>
      <c r="L55">
        <v>1</v>
      </c>
      <c r="M55" s="28">
        <f t="shared" si="2"/>
        <v>0.1933</v>
      </c>
      <c r="N55" s="29">
        <f t="shared" si="3"/>
        <v>0.23002699999999998</v>
      </c>
    </row>
    <row r="56" spans="1:14" ht="12.75">
      <c r="A56" t="s">
        <v>398</v>
      </c>
      <c r="B56" t="s">
        <v>399</v>
      </c>
      <c r="C56" t="s">
        <v>360</v>
      </c>
      <c r="D56" s="19" t="s">
        <v>238</v>
      </c>
      <c r="E56" s="31" t="s">
        <v>400</v>
      </c>
      <c r="F56" s="21">
        <v>0.1933</v>
      </c>
      <c r="G56" s="31">
        <v>100</v>
      </c>
      <c r="L56">
        <v>1</v>
      </c>
      <c r="M56" s="28">
        <f t="shared" si="2"/>
        <v>0.1933</v>
      </c>
      <c r="N56" s="29">
        <f t="shared" si="3"/>
        <v>0.23002699999999998</v>
      </c>
    </row>
    <row r="57" spans="1:14" ht="12.75">
      <c r="A57" t="s">
        <v>401</v>
      </c>
      <c r="B57" t="s">
        <v>402</v>
      </c>
      <c r="C57" t="s">
        <v>360</v>
      </c>
      <c r="D57" s="19" t="s">
        <v>238</v>
      </c>
      <c r="E57" s="31" t="s">
        <v>403</v>
      </c>
      <c r="F57" s="21">
        <v>0.1933</v>
      </c>
      <c r="G57" s="31">
        <v>100</v>
      </c>
      <c r="L57">
        <v>1</v>
      </c>
      <c r="M57" s="28">
        <f t="shared" si="2"/>
        <v>0.1933</v>
      </c>
      <c r="N57" s="29">
        <f t="shared" si="3"/>
        <v>0.23002699999999998</v>
      </c>
    </row>
    <row r="58" spans="1:14" ht="12.75">
      <c r="A58" t="s">
        <v>404</v>
      </c>
      <c r="B58" t="s">
        <v>405</v>
      </c>
      <c r="C58" t="s">
        <v>360</v>
      </c>
      <c r="D58" s="19" t="s">
        <v>238</v>
      </c>
      <c r="E58" s="31" t="s">
        <v>406</v>
      </c>
      <c r="F58" s="21">
        <v>0.1933</v>
      </c>
      <c r="G58" s="31">
        <v>100</v>
      </c>
      <c r="L58">
        <v>2</v>
      </c>
      <c r="M58" s="28">
        <f t="shared" si="2"/>
        <v>0.3866</v>
      </c>
      <c r="N58" s="29">
        <f t="shared" si="3"/>
        <v>0.46005399999999996</v>
      </c>
    </row>
    <row r="59" spans="1:14" ht="30" customHeight="1">
      <c r="A59" s="35" t="s">
        <v>407</v>
      </c>
      <c r="B59" t="s">
        <v>153</v>
      </c>
      <c r="C59" t="s">
        <v>17</v>
      </c>
      <c r="D59" s="19" t="s">
        <v>55</v>
      </c>
      <c r="E59" s="30" t="s">
        <v>154</v>
      </c>
      <c r="F59" s="21">
        <v>0.0012</v>
      </c>
      <c r="G59" s="31">
        <v>5000</v>
      </c>
      <c r="H59" s="18"/>
      <c r="I59" s="37"/>
      <c r="J59" s="18"/>
      <c r="K59" s="18"/>
      <c r="L59">
        <v>13</v>
      </c>
      <c r="M59" s="28">
        <f t="shared" si="2"/>
        <v>0.0156</v>
      </c>
      <c r="N59" s="29">
        <f t="shared" si="3"/>
        <v>0.018563999999999997</v>
      </c>
    </row>
    <row r="60" spans="1:14" ht="12.75">
      <c r="A60" t="s">
        <v>408</v>
      </c>
      <c r="B60" t="s">
        <v>409</v>
      </c>
      <c r="D60" s="19" t="s">
        <v>238</v>
      </c>
      <c r="E60" s="31" t="s">
        <v>410</v>
      </c>
      <c r="F60" s="21">
        <v>1.5882</v>
      </c>
      <c r="G60" s="31">
        <v>100</v>
      </c>
      <c r="H60" s="18"/>
      <c r="I60" s="37"/>
      <c r="J60" s="18"/>
      <c r="K60" s="18"/>
      <c r="L60">
        <v>1</v>
      </c>
      <c r="M60" s="28">
        <f t="shared" si="2"/>
        <v>1.5882</v>
      </c>
      <c r="N60" s="29">
        <f t="shared" si="3"/>
        <v>1.889958</v>
      </c>
    </row>
    <row r="61" spans="1:14" ht="12.75">
      <c r="A61" t="s">
        <v>411</v>
      </c>
      <c r="B61" t="s">
        <v>412</v>
      </c>
      <c r="C61" t="s">
        <v>413</v>
      </c>
      <c r="D61" s="19" t="s">
        <v>53</v>
      </c>
      <c r="E61" s="30" t="s">
        <v>414</v>
      </c>
      <c r="F61" s="21">
        <v>0.4117</v>
      </c>
      <c r="G61" s="31">
        <v>1</v>
      </c>
      <c r="H61" s="18"/>
      <c r="I61" s="37"/>
      <c r="J61" s="18"/>
      <c r="K61" s="18"/>
      <c r="L61">
        <v>0.2</v>
      </c>
      <c r="M61" s="28">
        <f t="shared" si="2"/>
        <v>0.08234000000000001</v>
      </c>
      <c r="N61" s="29">
        <f t="shared" si="3"/>
        <v>0.0979846</v>
      </c>
    </row>
    <row r="62" spans="1:14" ht="12.75">
      <c r="A62" t="s">
        <v>198</v>
      </c>
      <c r="B62" t="s">
        <v>415</v>
      </c>
      <c r="C62" t="s">
        <v>200</v>
      </c>
      <c r="D62" s="19" t="s">
        <v>53</v>
      </c>
      <c r="E62" s="30" t="s">
        <v>203</v>
      </c>
      <c r="F62" s="21">
        <v>0.1176</v>
      </c>
      <c r="G62" s="31">
        <v>1</v>
      </c>
      <c r="H62" s="18"/>
      <c r="I62" s="48"/>
      <c r="J62" s="18"/>
      <c r="K62" s="18"/>
      <c r="L62">
        <v>1</v>
      </c>
      <c r="M62" s="28">
        <f t="shared" si="2"/>
        <v>0.1176</v>
      </c>
      <c r="N62" s="29">
        <f t="shared" si="3"/>
        <v>0.13994399999999999</v>
      </c>
    </row>
    <row r="63" spans="1:14" ht="12.75">
      <c r="A63" t="s">
        <v>204</v>
      </c>
      <c r="B63" t="s">
        <v>416</v>
      </c>
      <c r="C63" t="s">
        <v>413</v>
      </c>
      <c r="D63" s="19" t="s">
        <v>53</v>
      </c>
      <c r="E63" s="31" t="s">
        <v>417</v>
      </c>
      <c r="F63" s="21">
        <v>0.6722</v>
      </c>
      <c r="G63" s="31">
        <v>1</v>
      </c>
      <c r="H63" s="18"/>
      <c r="I63" s="37"/>
      <c r="J63" s="46"/>
      <c r="K63" s="18"/>
      <c r="L63">
        <v>1</v>
      </c>
      <c r="M63" s="28">
        <f t="shared" si="2"/>
        <v>0.6722</v>
      </c>
      <c r="N63" s="29">
        <f t="shared" si="3"/>
        <v>0.799918</v>
      </c>
    </row>
    <row r="64" spans="1:14" ht="12.75">
      <c r="A64" s="18" t="s">
        <v>418</v>
      </c>
      <c r="B64" s="18" t="s">
        <v>419</v>
      </c>
      <c r="C64" s="18" t="s">
        <v>413</v>
      </c>
      <c r="D64" s="19" t="s">
        <v>53</v>
      </c>
      <c r="E64" s="30" t="s">
        <v>420</v>
      </c>
      <c r="F64" s="21">
        <v>0.2269</v>
      </c>
      <c r="G64" s="19">
        <v>1</v>
      </c>
      <c r="H64" s="18"/>
      <c r="I64" s="48"/>
      <c r="J64" s="18"/>
      <c r="K64" s="18"/>
      <c r="L64">
        <v>0.2</v>
      </c>
      <c r="M64" s="28">
        <f t="shared" si="2"/>
        <v>0.045380000000000004</v>
      </c>
      <c r="N64" s="29">
        <f t="shared" si="3"/>
        <v>0.0540022</v>
      </c>
    </row>
    <row r="65" spans="1:14" s="52" customFormat="1" ht="12.75">
      <c r="A65" s="49" t="s">
        <v>220</v>
      </c>
      <c r="B65" s="49"/>
      <c r="C65" s="49"/>
      <c r="D65" s="49"/>
      <c r="E65" s="50"/>
      <c r="F65" s="51"/>
      <c r="G65" s="49"/>
      <c r="H65" s="49"/>
      <c r="I65" s="50"/>
      <c r="J65" s="49"/>
      <c r="K65" s="49"/>
      <c r="M65" s="53">
        <f>SUM(M5:M64)</f>
        <v>12.44392</v>
      </c>
      <c r="N65" s="54">
        <f t="shared" si="3"/>
        <v>14.8082648</v>
      </c>
    </row>
    <row r="66" spans="1:11" ht="12.75">
      <c r="A66" s="18"/>
      <c r="B66" s="18"/>
      <c r="C66" s="18"/>
      <c r="D66" s="18"/>
      <c r="E66" s="37"/>
      <c r="F66" s="38"/>
      <c r="G66" s="18"/>
      <c r="H66" s="18"/>
      <c r="I66" s="37"/>
      <c r="J66" s="18"/>
      <c r="K66" s="18"/>
    </row>
    <row r="67" ht="12.75">
      <c r="A67" t="s">
        <v>421</v>
      </c>
    </row>
    <row r="69" ht="12.75">
      <c r="A69" t="s">
        <v>226</v>
      </c>
    </row>
    <row r="71" ht="12.75">
      <c r="A71" t="s">
        <v>227</v>
      </c>
    </row>
    <row r="72" ht="12.75">
      <c r="A72" t="s">
        <v>228</v>
      </c>
    </row>
    <row r="73" ht="12.75">
      <c r="A73" t="s">
        <v>229</v>
      </c>
    </row>
    <row r="74" ht="12.75">
      <c r="A74" t="s">
        <v>230</v>
      </c>
    </row>
    <row r="75" ht="12.75">
      <c r="A75" t="s">
        <v>231</v>
      </c>
    </row>
    <row r="78" ht="12.75">
      <c r="A78" t="s">
        <v>422</v>
      </c>
    </row>
  </sheetData>
  <sheetProtection selectLockedCells="1" selectUnlockedCells="1"/>
  <autoFilter ref="A3:N47"/>
  <mergeCells count="1">
    <mergeCell ref="L2:M2"/>
  </mergeCells>
  <dataValidations count="2">
    <dataValidation type="list" allowBlank="1" showErrorMessage="1" sqref="D5:D39 H5:H28 D41:D66 H62 H64:H65">
      <formula1>"Bürklin,CSD,Digi-Key,elpro,Reichelt,privat,t.b.d.,anonym,Mouser"</formula1>
      <formula2>0</formula2>
    </dataValidation>
    <dataValidation type="list" allowBlank="1" showErrorMessage="1" sqref="D40 H63">
      <formula1>"CSD,Digi-Key,elpro,Reichelt,privat,t.b.d.,anonym,Mouser"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="70" zoomScaleNormal="7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25" sqref="A25"/>
      <selection pane="bottomRight" activeCell="B39" sqref="B39"/>
    </sheetView>
  </sheetViews>
  <sheetFormatPr defaultColWidth="11.421875" defaultRowHeight="12.75"/>
  <cols>
    <col min="1" max="1" width="24.57421875" style="0" customWidth="1"/>
    <col min="2" max="2" width="19.7109375" style="0" customWidth="1"/>
    <col min="3" max="3" width="15.00390625" style="0" customWidth="1"/>
    <col min="4" max="4" width="15.57421875" style="0" customWidth="1"/>
    <col min="5" max="5" width="27.28125" style="1" customWidth="1"/>
    <col min="6" max="7" width="11.57421875" style="0" customWidth="1"/>
    <col min="8" max="8" width="18.28125" style="0" customWidth="1"/>
    <col min="9" max="9" width="26.00390625" style="1" customWidth="1"/>
    <col min="10" max="12" width="11.57421875" style="0" customWidth="1"/>
    <col min="13" max="13" width="13.57421875" style="0" customWidth="1"/>
    <col min="14" max="14" width="15.00390625" style="0" customWidth="1"/>
    <col min="15" max="15" width="11.57421875" style="0" customWidth="1"/>
  </cols>
  <sheetData>
    <row r="1" spans="1:13" ht="18">
      <c r="A1" s="2" t="s">
        <v>239</v>
      </c>
      <c r="B1" s="2"/>
      <c r="C1" s="2"/>
      <c r="D1" s="2"/>
      <c r="E1" s="3"/>
      <c r="F1" s="2"/>
      <c r="G1" s="2"/>
      <c r="H1" s="2"/>
      <c r="I1" s="4"/>
      <c r="J1" s="2"/>
      <c r="K1" s="2"/>
      <c r="L1" s="2"/>
      <c r="M1" s="2"/>
    </row>
    <row r="2" spans="1:13" ht="18">
      <c r="A2" s="2"/>
      <c r="B2" s="2"/>
      <c r="C2" s="2"/>
      <c r="D2" s="2"/>
      <c r="E2" s="4"/>
      <c r="F2" s="2"/>
      <c r="G2" s="2"/>
      <c r="H2" s="2"/>
      <c r="I2" s="4"/>
      <c r="J2" s="2"/>
      <c r="K2" s="2"/>
      <c r="L2" s="55"/>
      <c r="M2" s="55"/>
    </row>
    <row r="3" spans="1:14" ht="12.75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9" t="s">
        <v>8</v>
      </c>
      <c r="I3" s="10" t="s">
        <v>5</v>
      </c>
      <c r="J3" s="9" t="s">
        <v>6</v>
      </c>
      <c r="K3" s="11" t="s">
        <v>7</v>
      </c>
      <c r="L3" s="12" t="s">
        <v>9</v>
      </c>
      <c r="M3" s="12" t="s">
        <v>10</v>
      </c>
      <c r="N3" s="13" t="s">
        <v>11</v>
      </c>
    </row>
    <row r="4" spans="1:14" ht="12.75">
      <c r="A4" s="14" t="s">
        <v>423</v>
      </c>
      <c r="B4" s="14"/>
      <c r="C4" s="14"/>
      <c r="D4" s="14"/>
      <c r="E4" s="15"/>
      <c r="F4" s="14"/>
      <c r="G4" s="16"/>
      <c r="H4" s="14"/>
      <c r="I4" s="15"/>
      <c r="J4" s="14"/>
      <c r="K4" s="16"/>
      <c r="L4" s="17"/>
      <c r="M4" s="17"/>
      <c r="N4" s="17"/>
    </row>
    <row r="5" spans="1:14" ht="12.75">
      <c r="A5" s="18" t="s">
        <v>13</v>
      </c>
      <c r="B5" s="18" t="s">
        <v>423</v>
      </c>
      <c r="C5" s="18" t="s">
        <v>14</v>
      </c>
      <c r="D5" s="19"/>
      <c r="E5" s="20"/>
      <c r="F5" s="21">
        <v>3.61</v>
      </c>
      <c r="G5" s="22">
        <v>100</v>
      </c>
      <c r="H5" s="18"/>
      <c r="I5" s="45"/>
      <c r="J5" s="46"/>
      <c r="K5" s="47"/>
      <c r="L5" s="27">
        <v>1</v>
      </c>
      <c r="M5" s="28">
        <v>3.55</v>
      </c>
      <c r="N5" s="29">
        <f aca="true" t="shared" si="0" ref="N5:N36">M5*1.19</f>
        <v>4.2245</v>
      </c>
    </row>
    <row r="6" spans="1:15" ht="12.75">
      <c r="A6" s="18" t="s">
        <v>241</v>
      </c>
      <c r="B6" s="18" t="s">
        <v>242</v>
      </c>
      <c r="C6" t="s">
        <v>243</v>
      </c>
      <c r="D6" s="19" t="s">
        <v>79</v>
      </c>
      <c r="E6" s="31" t="s">
        <v>244</v>
      </c>
      <c r="F6" s="21">
        <v>0.0157</v>
      </c>
      <c r="G6" s="31">
        <v>100</v>
      </c>
      <c r="H6" s="23" t="s">
        <v>18</v>
      </c>
      <c r="I6" s="33" t="s">
        <v>245</v>
      </c>
      <c r="J6" s="25"/>
      <c r="K6" s="33"/>
      <c r="L6">
        <v>1</v>
      </c>
      <c r="M6" s="28">
        <f aca="true" t="shared" si="1" ref="M6:M37">L6*F6</f>
        <v>0.0157</v>
      </c>
      <c r="N6" s="29">
        <f t="shared" si="0"/>
        <v>0.018682999999999998</v>
      </c>
      <c r="O6">
        <v>100</v>
      </c>
    </row>
    <row r="7" spans="1:15" ht="12.75">
      <c r="A7" s="18" t="s">
        <v>250</v>
      </c>
      <c r="B7" s="18" t="s">
        <v>424</v>
      </c>
      <c r="C7" t="s">
        <v>243</v>
      </c>
      <c r="D7" s="19" t="s">
        <v>79</v>
      </c>
      <c r="E7" s="31" t="s">
        <v>425</v>
      </c>
      <c r="F7" s="21">
        <v>0.0157</v>
      </c>
      <c r="G7" s="31">
        <v>100</v>
      </c>
      <c r="H7" s="23" t="s">
        <v>18</v>
      </c>
      <c r="I7" s="33" t="s">
        <v>19</v>
      </c>
      <c r="J7" s="25"/>
      <c r="K7" s="33"/>
      <c r="L7">
        <v>1</v>
      </c>
      <c r="M7" s="28">
        <f t="shared" si="1"/>
        <v>0.0157</v>
      </c>
      <c r="N7" s="29">
        <f t="shared" si="0"/>
        <v>0.018682999999999998</v>
      </c>
      <c r="O7">
        <v>200</v>
      </c>
    </row>
    <row r="8" spans="1:15" s="18" customFormat="1" ht="12.75">
      <c r="A8" s="18" t="s">
        <v>254</v>
      </c>
      <c r="B8" s="18" t="s">
        <v>22</v>
      </c>
      <c r="C8" t="s">
        <v>243</v>
      </c>
      <c r="D8" s="19" t="s">
        <v>79</v>
      </c>
      <c r="E8" s="31" t="s">
        <v>255</v>
      </c>
      <c r="F8" s="21">
        <v>0.0115</v>
      </c>
      <c r="G8" s="31">
        <v>100</v>
      </c>
      <c r="H8" s="23" t="s">
        <v>18</v>
      </c>
      <c r="I8" s="33" t="s">
        <v>23</v>
      </c>
      <c r="J8" s="33"/>
      <c r="K8" s="33"/>
      <c r="L8">
        <v>1</v>
      </c>
      <c r="M8" s="28">
        <f t="shared" si="1"/>
        <v>0.0115</v>
      </c>
      <c r="N8" s="29">
        <f t="shared" si="0"/>
        <v>0.013685</v>
      </c>
      <c r="O8" s="18">
        <v>100</v>
      </c>
    </row>
    <row r="9" spans="1:15" ht="12.75">
      <c r="A9" s="18" t="s">
        <v>258</v>
      </c>
      <c r="B9" s="18" t="s">
        <v>25</v>
      </c>
      <c r="C9" t="s">
        <v>243</v>
      </c>
      <c r="D9" s="19" t="s">
        <v>79</v>
      </c>
      <c r="E9" s="31" t="s">
        <v>257</v>
      </c>
      <c r="F9" s="21">
        <v>0.0115</v>
      </c>
      <c r="G9" s="31">
        <v>100</v>
      </c>
      <c r="H9" s="23" t="s">
        <v>18</v>
      </c>
      <c r="I9" s="33" t="s">
        <v>26</v>
      </c>
      <c r="J9" s="33"/>
      <c r="K9" s="33"/>
      <c r="L9">
        <v>1</v>
      </c>
      <c r="M9" s="28">
        <f t="shared" si="1"/>
        <v>0.0115</v>
      </c>
      <c r="N9" s="29">
        <f t="shared" si="0"/>
        <v>0.013685</v>
      </c>
      <c r="O9" s="18">
        <v>100</v>
      </c>
    </row>
    <row r="10" spans="1:15" ht="12.75">
      <c r="A10" s="18" t="s">
        <v>426</v>
      </c>
      <c r="B10" s="18" t="s">
        <v>259</v>
      </c>
      <c r="C10" t="s">
        <v>243</v>
      </c>
      <c r="D10" s="19" t="s">
        <v>79</v>
      </c>
      <c r="E10" s="31" t="s">
        <v>260</v>
      </c>
      <c r="F10" s="21">
        <v>0.0115</v>
      </c>
      <c r="G10" s="31">
        <v>100</v>
      </c>
      <c r="H10" s="23" t="s">
        <v>18</v>
      </c>
      <c r="I10" s="33" t="s">
        <v>261</v>
      </c>
      <c r="J10" s="33"/>
      <c r="K10" s="33"/>
      <c r="L10">
        <v>1</v>
      </c>
      <c r="M10" s="28">
        <f t="shared" si="1"/>
        <v>0.0115</v>
      </c>
      <c r="N10" s="29">
        <f t="shared" si="0"/>
        <v>0.013685</v>
      </c>
      <c r="O10" s="18">
        <v>100</v>
      </c>
    </row>
    <row r="11" spans="1:15" ht="12.75">
      <c r="A11" s="47" t="s">
        <v>427</v>
      </c>
      <c r="B11" s="18" t="s">
        <v>28</v>
      </c>
      <c r="C11" t="s">
        <v>243</v>
      </c>
      <c r="D11" s="19" t="s">
        <v>79</v>
      </c>
      <c r="E11" s="31" t="s">
        <v>263</v>
      </c>
      <c r="F11" s="21">
        <v>0.0157</v>
      </c>
      <c r="G11" s="31">
        <v>100</v>
      </c>
      <c r="H11" s="23" t="s">
        <v>18</v>
      </c>
      <c r="I11" s="33" t="s">
        <v>29</v>
      </c>
      <c r="J11" s="33"/>
      <c r="K11" s="33"/>
      <c r="L11">
        <v>2</v>
      </c>
      <c r="M11" s="28">
        <f t="shared" si="1"/>
        <v>0.0314</v>
      </c>
      <c r="N11" s="29">
        <f t="shared" si="0"/>
        <v>0.037365999999999996</v>
      </c>
      <c r="O11" s="18">
        <v>0</v>
      </c>
    </row>
    <row r="12" spans="1:15" ht="12.75">
      <c r="A12" s="18" t="s">
        <v>428</v>
      </c>
      <c r="B12" s="18" t="s">
        <v>265</v>
      </c>
      <c r="C12" t="s">
        <v>243</v>
      </c>
      <c r="D12" s="19" t="s">
        <v>79</v>
      </c>
      <c r="E12" s="31" t="s">
        <v>266</v>
      </c>
      <c r="F12" s="21">
        <v>0.0115</v>
      </c>
      <c r="G12" s="31">
        <v>100</v>
      </c>
      <c r="H12" s="23" t="s">
        <v>18</v>
      </c>
      <c r="I12" s="33" t="s">
        <v>267</v>
      </c>
      <c r="J12" s="33"/>
      <c r="K12" s="33"/>
      <c r="L12">
        <v>1</v>
      </c>
      <c r="M12" s="28">
        <f t="shared" si="1"/>
        <v>0.0115</v>
      </c>
      <c r="N12" s="29">
        <f t="shared" si="0"/>
        <v>0.013685</v>
      </c>
      <c r="O12" s="18">
        <v>100</v>
      </c>
    </row>
    <row r="13" spans="1:15" ht="12.75">
      <c r="A13" s="18" t="s">
        <v>429</v>
      </c>
      <c r="B13" s="18" t="s">
        <v>269</v>
      </c>
      <c r="C13" t="s">
        <v>243</v>
      </c>
      <c r="D13" s="19" t="s">
        <v>79</v>
      </c>
      <c r="E13" s="31" t="s">
        <v>270</v>
      </c>
      <c r="F13" s="21">
        <v>0.0131</v>
      </c>
      <c r="G13" s="31">
        <v>100</v>
      </c>
      <c r="H13" s="23" t="s">
        <v>18</v>
      </c>
      <c r="I13" s="33" t="s">
        <v>271</v>
      </c>
      <c r="J13" s="33"/>
      <c r="K13" s="33"/>
      <c r="L13">
        <v>4</v>
      </c>
      <c r="M13" s="28">
        <f t="shared" si="1"/>
        <v>0.0524</v>
      </c>
      <c r="N13" s="29">
        <f t="shared" si="0"/>
        <v>0.062356</v>
      </c>
      <c r="O13" s="18">
        <v>500</v>
      </c>
    </row>
    <row r="14" spans="1:15" ht="12.75">
      <c r="A14" s="18" t="s">
        <v>430</v>
      </c>
      <c r="B14" s="18" t="s">
        <v>34</v>
      </c>
      <c r="C14" t="s">
        <v>243</v>
      </c>
      <c r="D14" s="19" t="s">
        <v>79</v>
      </c>
      <c r="E14" s="31" t="s">
        <v>273</v>
      </c>
      <c r="F14" s="21">
        <v>0.011</v>
      </c>
      <c r="G14" s="31">
        <v>100</v>
      </c>
      <c r="H14" s="23" t="s">
        <v>18</v>
      </c>
      <c r="I14" s="33" t="s">
        <v>35</v>
      </c>
      <c r="J14" s="33"/>
      <c r="K14" s="33"/>
      <c r="L14">
        <v>4</v>
      </c>
      <c r="M14" s="28">
        <f t="shared" si="1"/>
        <v>0.044</v>
      </c>
      <c r="N14" s="29">
        <f t="shared" si="0"/>
        <v>0.05236</v>
      </c>
      <c r="O14" s="18">
        <v>500</v>
      </c>
    </row>
    <row r="15" spans="1:15" ht="12.75">
      <c r="A15" s="18" t="s">
        <v>431</v>
      </c>
      <c r="B15" s="18" t="s">
        <v>275</v>
      </c>
      <c r="C15" t="s">
        <v>243</v>
      </c>
      <c r="D15" s="19" t="s">
        <v>79</v>
      </c>
      <c r="E15" s="31" t="s">
        <v>276</v>
      </c>
      <c r="F15" s="21">
        <v>0.011</v>
      </c>
      <c r="G15" s="31">
        <v>100</v>
      </c>
      <c r="H15" s="23" t="s">
        <v>79</v>
      </c>
      <c r="I15" s="33" t="s">
        <v>277</v>
      </c>
      <c r="J15" s="33">
        <v>0.0175</v>
      </c>
      <c r="K15" s="33">
        <v>100</v>
      </c>
      <c r="L15">
        <v>2</v>
      </c>
      <c r="M15" s="28">
        <f t="shared" si="1"/>
        <v>0.022</v>
      </c>
      <c r="N15" s="29">
        <f t="shared" si="0"/>
        <v>0.02618</v>
      </c>
      <c r="O15" s="18">
        <v>200</v>
      </c>
    </row>
    <row r="16" spans="1:15" ht="12.75">
      <c r="A16" s="18" t="s">
        <v>432</v>
      </c>
      <c r="B16" s="18" t="s">
        <v>37</v>
      </c>
      <c r="C16" t="s">
        <v>243</v>
      </c>
      <c r="D16" s="19" t="s">
        <v>79</v>
      </c>
      <c r="E16" s="31" t="s">
        <v>279</v>
      </c>
      <c r="F16" s="21">
        <v>0.0115</v>
      </c>
      <c r="G16" s="31">
        <v>100</v>
      </c>
      <c r="H16" s="23" t="s">
        <v>18</v>
      </c>
      <c r="I16" s="33" t="s">
        <v>38</v>
      </c>
      <c r="J16" s="33"/>
      <c r="K16" s="33"/>
      <c r="L16">
        <v>3</v>
      </c>
      <c r="M16" s="28">
        <f t="shared" si="1"/>
        <v>0.0345</v>
      </c>
      <c r="N16" s="29">
        <f t="shared" si="0"/>
        <v>0.041055</v>
      </c>
      <c r="O16" s="18">
        <v>500</v>
      </c>
    </row>
    <row r="17" spans="1:15" ht="19.5" customHeight="1">
      <c r="A17" s="47" t="s">
        <v>433</v>
      </c>
      <c r="B17" s="18" t="s">
        <v>283</v>
      </c>
      <c r="C17" t="s">
        <v>243</v>
      </c>
      <c r="D17" s="19" t="s">
        <v>79</v>
      </c>
      <c r="E17" s="31" t="s">
        <v>284</v>
      </c>
      <c r="F17" s="21">
        <v>0.0104</v>
      </c>
      <c r="G17" s="31">
        <v>100</v>
      </c>
      <c r="H17" s="23" t="s">
        <v>18</v>
      </c>
      <c r="I17" s="33" t="s">
        <v>285</v>
      </c>
      <c r="J17" s="33"/>
      <c r="K17" s="33"/>
      <c r="L17">
        <v>8</v>
      </c>
      <c r="M17" s="28">
        <f t="shared" si="1"/>
        <v>0.0832</v>
      </c>
      <c r="N17" s="29">
        <f t="shared" si="0"/>
        <v>0.09900799999999998</v>
      </c>
      <c r="O17" s="18">
        <v>1000</v>
      </c>
    </row>
    <row r="18" spans="1:15" ht="12.75">
      <c r="A18" s="18" t="s">
        <v>434</v>
      </c>
      <c r="B18" s="18" t="s">
        <v>291</v>
      </c>
      <c r="C18" t="s">
        <v>243</v>
      </c>
      <c r="D18" s="19" t="s">
        <v>79</v>
      </c>
      <c r="E18" s="31" t="s">
        <v>292</v>
      </c>
      <c r="F18" s="21">
        <v>0.0157</v>
      </c>
      <c r="G18" s="31">
        <v>100</v>
      </c>
      <c r="H18" s="23" t="s">
        <v>18</v>
      </c>
      <c r="I18" s="33" t="s">
        <v>293</v>
      </c>
      <c r="J18" s="33"/>
      <c r="K18" s="33"/>
      <c r="L18">
        <v>3</v>
      </c>
      <c r="M18" s="28">
        <f t="shared" si="1"/>
        <v>0.047099999999999996</v>
      </c>
      <c r="N18" s="29">
        <f t="shared" si="0"/>
        <v>0.056048999999999995</v>
      </c>
      <c r="O18" s="18">
        <v>500</v>
      </c>
    </row>
    <row r="19" spans="1:15" ht="12.75">
      <c r="A19" s="18" t="s">
        <v>435</v>
      </c>
      <c r="B19" s="18" t="s">
        <v>295</v>
      </c>
      <c r="C19" t="s">
        <v>243</v>
      </c>
      <c r="D19" s="19" t="s">
        <v>79</v>
      </c>
      <c r="E19" s="31" t="s">
        <v>296</v>
      </c>
      <c r="F19" s="21">
        <v>0.0188</v>
      </c>
      <c r="G19" s="31">
        <v>100</v>
      </c>
      <c r="H19" s="23" t="s">
        <v>18</v>
      </c>
      <c r="I19" s="33" t="s">
        <v>297</v>
      </c>
      <c r="J19" s="33"/>
      <c r="K19" s="33"/>
      <c r="L19">
        <v>1</v>
      </c>
      <c r="M19" s="28">
        <f t="shared" si="1"/>
        <v>0.0188</v>
      </c>
      <c r="N19" s="29">
        <f t="shared" si="0"/>
        <v>0.022372</v>
      </c>
      <c r="O19" s="18">
        <v>100</v>
      </c>
    </row>
    <row r="20" spans="1:15" ht="12.75">
      <c r="A20" s="18" t="s">
        <v>436</v>
      </c>
      <c r="B20" s="18" t="s">
        <v>299</v>
      </c>
      <c r="C20" t="s">
        <v>243</v>
      </c>
      <c r="D20" s="19" t="s">
        <v>79</v>
      </c>
      <c r="E20" s="31" t="s">
        <v>300</v>
      </c>
      <c r="F20" s="21">
        <v>0.0157</v>
      </c>
      <c r="G20" s="31">
        <v>100</v>
      </c>
      <c r="H20" s="23" t="s">
        <v>18</v>
      </c>
      <c r="I20" s="33" t="s">
        <v>301</v>
      </c>
      <c r="J20" s="33"/>
      <c r="K20" s="33"/>
      <c r="L20">
        <v>1</v>
      </c>
      <c r="M20" s="28">
        <f t="shared" si="1"/>
        <v>0.0157</v>
      </c>
      <c r="N20" s="29">
        <f t="shared" si="0"/>
        <v>0.018682999999999998</v>
      </c>
      <c r="O20" s="18">
        <v>100</v>
      </c>
    </row>
    <row r="21" spans="1:15" ht="12.75">
      <c r="A21" s="18" t="s">
        <v>437</v>
      </c>
      <c r="B21" s="18" t="s">
        <v>302</v>
      </c>
      <c r="C21" t="s">
        <v>243</v>
      </c>
      <c r="D21" s="19" t="s">
        <v>79</v>
      </c>
      <c r="E21" s="31" t="s">
        <v>303</v>
      </c>
      <c r="F21" s="21">
        <v>0.0204</v>
      </c>
      <c r="G21" s="31">
        <v>100</v>
      </c>
      <c r="H21" s="23" t="s">
        <v>18</v>
      </c>
      <c r="I21" s="33" t="s">
        <v>304</v>
      </c>
      <c r="J21" s="33"/>
      <c r="K21" s="33"/>
      <c r="L21">
        <v>3</v>
      </c>
      <c r="M21" s="28">
        <f t="shared" si="1"/>
        <v>0.061200000000000004</v>
      </c>
      <c r="N21" s="29">
        <f t="shared" si="0"/>
        <v>0.072828</v>
      </c>
      <c r="O21" s="18">
        <v>500</v>
      </c>
    </row>
    <row r="22" spans="1:15" ht="12.75">
      <c r="A22" s="18" t="s">
        <v>438</v>
      </c>
      <c r="B22" s="18" t="s">
        <v>306</v>
      </c>
      <c r="C22" t="s">
        <v>243</v>
      </c>
      <c r="D22" s="19" t="s">
        <v>79</v>
      </c>
      <c r="E22" s="31" t="s">
        <v>307</v>
      </c>
      <c r="F22" s="21">
        <v>0.0194</v>
      </c>
      <c r="G22" s="31">
        <v>100</v>
      </c>
      <c r="H22" s="23" t="s">
        <v>18</v>
      </c>
      <c r="I22" s="33" t="s">
        <v>308</v>
      </c>
      <c r="J22" s="33"/>
      <c r="K22" s="33"/>
      <c r="L22">
        <v>2</v>
      </c>
      <c r="M22" s="28">
        <f t="shared" si="1"/>
        <v>0.0388</v>
      </c>
      <c r="N22" s="29">
        <f t="shared" si="0"/>
        <v>0.046172</v>
      </c>
      <c r="O22" s="18">
        <v>200</v>
      </c>
    </row>
    <row r="23" spans="1:15" ht="12.75">
      <c r="A23" s="18" t="s">
        <v>439</v>
      </c>
      <c r="B23" s="18" t="s">
        <v>314</v>
      </c>
      <c r="C23" t="s">
        <v>243</v>
      </c>
      <c r="D23" s="19" t="s">
        <v>79</v>
      </c>
      <c r="E23" s="31" t="s">
        <v>315</v>
      </c>
      <c r="F23" s="21">
        <v>0.023</v>
      </c>
      <c r="G23" s="31">
        <v>100</v>
      </c>
      <c r="H23" s="23" t="s">
        <v>18</v>
      </c>
      <c r="I23" s="33" t="s">
        <v>316</v>
      </c>
      <c r="J23" s="33"/>
      <c r="K23" s="33"/>
      <c r="L23">
        <v>3</v>
      </c>
      <c r="M23" s="28">
        <f t="shared" si="1"/>
        <v>0.069</v>
      </c>
      <c r="N23" s="29">
        <f t="shared" si="0"/>
        <v>0.08211</v>
      </c>
      <c r="O23" s="18">
        <v>500</v>
      </c>
    </row>
    <row r="24" spans="1:15" ht="12.75">
      <c r="A24" s="18" t="s">
        <v>440</v>
      </c>
      <c r="B24" s="18" t="s">
        <v>318</v>
      </c>
      <c r="C24" t="s">
        <v>243</v>
      </c>
      <c r="D24" s="19" t="s">
        <v>79</v>
      </c>
      <c r="E24" s="31" t="s">
        <v>319</v>
      </c>
      <c r="F24" s="21">
        <v>0.0277</v>
      </c>
      <c r="G24" s="31">
        <v>100</v>
      </c>
      <c r="H24" s="23" t="s">
        <v>18</v>
      </c>
      <c r="I24" s="33" t="s">
        <v>320</v>
      </c>
      <c r="J24" s="33"/>
      <c r="K24" s="33"/>
      <c r="L24">
        <v>2</v>
      </c>
      <c r="M24" s="28">
        <f t="shared" si="1"/>
        <v>0.0554</v>
      </c>
      <c r="N24" s="29">
        <f t="shared" si="0"/>
        <v>0.065926</v>
      </c>
      <c r="O24" s="18">
        <v>200</v>
      </c>
    </row>
    <row r="25" spans="1:15" ht="12.75">
      <c r="A25" s="18" t="s">
        <v>441</v>
      </c>
      <c r="B25" s="18" t="s">
        <v>442</v>
      </c>
      <c r="C25" t="s">
        <v>243</v>
      </c>
      <c r="D25" s="19" t="s">
        <v>79</v>
      </c>
      <c r="E25" s="31" t="s">
        <v>443</v>
      </c>
      <c r="F25" s="21">
        <v>0.0271</v>
      </c>
      <c r="G25" s="31">
        <v>100</v>
      </c>
      <c r="H25" s="23"/>
      <c r="I25" s="33"/>
      <c r="J25" s="33"/>
      <c r="K25" s="33"/>
      <c r="L25">
        <v>3</v>
      </c>
      <c r="M25" s="28">
        <f t="shared" si="1"/>
        <v>0.0813</v>
      </c>
      <c r="N25" s="29">
        <f t="shared" si="0"/>
        <v>0.09674699999999999</v>
      </c>
      <c r="O25" s="18">
        <v>500</v>
      </c>
    </row>
    <row r="26" spans="1:15" ht="12.75">
      <c r="A26" s="18" t="s">
        <v>30</v>
      </c>
      <c r="B26" s="18" t="s">
        <v>322</v>
      </c>
      <c r="C26" t="s">
        <v>243</v>
      </c>
      <c r="D26" s="19" t="s">
        <v>79</v>
      </c>
      <c r="E26" s="31" t="s">
        <v>323</v>
      </c>
      <c r="F26" s="21">
        <v>0.0308</v>
      </c>
      <c r="G26" s="31">
        <v>100</v>
      </c>
      <c r="H26" s="18"/>
      <c r="I26" s="37"/>
      <c r="J26" s="18"/>
      <c r="K26" s="18"/>
      <c r="L26">
        <v>1</v>
      </c>
      <c r="M26" s="28">
        <f t="shared" si="1"/>
        <v>0.0308</v>
      </c>
      <c r="N26" s="29">
        <f t="shared" si="0"/>
        <v>0.036652</v>
      </c>
      <c r="O26" s="18">
        <v>100</v>
      </c>
    </row>
    <row r="27" spans="1:15" ht="12.75">
      <c r="A27" s="18" t="s">
        <v>444</v>
      </c>
      <c r="B27" s="18" t="s">
        <v>325</v>
      </c>
      <c r="C27" t="s">
        <v>243</v>
      </c>
      <c r="D27" s="19" t="s">
        <v>79</v>
      </c>
      <c r="E27" s="31" t="s">
        <v>326</v>
      </c>
      <c r="F27" s="21">
        <v>0.0261</v>
      </c>
      <c r="G27" s="31">
        <v>100</v>
      </c>
      <c r="H27" s="18"/>
      <c r="I27" s="37"/>
      <c r="J27" s="18"/>
      <c r="K27" s="18"/>
      <c r="L27">
        <v>1</v>
      </c>
      <c r="M27" s="28">
        <f t="shared" si="1"/>
        <v>0.0261</v>
      </c>
      <c r="N27" s="29">
        <f t="shared" si="0"/>
        <v>0.031059</v>
      </c>
      <c r="O27" s="18">
        <v>100</v>
      </c>
    </row>
    <row r="28" spans="1:15" ht="12.75">
      <c r="A28" s="18" t="s">
        <v>445</v>
      </c>
      <c r="B28" s="18" t="s">
        <v>328</v>
      </c>
      <c r="C28" t="s">
        <v>243</v>
      </c>
      <c r="D28" s="19" t="s">
        <v>79</v>
      </c>
      <c r="E28" s="31" t="s">
        <v>446</v>
      </c>
      <c r="F28" s="21">
        <v>0.0468</v>
      </c>
      <c r="G28" s="31">
        <v>100</v>
      </c>
      <c r="H28" s="18"/>
      <c r="I28" s="37"/>
      <c r="J28" s="18"/>
      <c r="K28" s="18"/>
      <c r="L28">
        <v>3</v>
      </c>
      <c r="M28" s="28">
        <f t="shared" si="1"/>
        <v>0.1404</v>
      </c>
      <c r="N28" s="29">
        <f t="shared" si="0"/>
        <v>0.167076</v>
      </c>
      <c r="O28" s="18">
        <v>500</v>
      </c>
    </row>
    <row r="29" spans="1:15" ht="12.75">
      <c r="A29" s="18" t="s">
        <v>447</v>
      </c>
      <c r="B29" s="18" t="s">
        <v>331</v>
      </c>
      <c r="C29" t="s">
        <v>243</v>
      </c>
      <c r="D29" s="19" t="s">
        <v>79</v>
      </c>
      <c r="E29" s="31" t="s">
        <v>332</v>
      </c>
      <c r="F29" s="21">
        <v>0.0522</v>
      </c>
      <c r="G29" s="31">
        <v>100</v>
      </c>
      <c r="H29" s="18"/>
      <c r="I29" s="37"/>
      <c r="J29" s="18"/>
      <c r="K29" s="18"/>
      <c r="L29">
        <v>3</v>
      </c>
      <c r="M29" s="28">
        <f t="shared" si="1"/>
        <v>0.15660000000000002</v>
      </c>
      <c r="N29" s="29">
        <f t="shared" si="0"/>
        <v>0.18635400000000002</v>
      </c>
      <c r="O29" s="18">
        <v>500</v>
      </c>
    </row>
    <row r="30" spans="1:15" ht="12.75">
      <c r="A30" s="18" t="s">
        <v>448</v>
      </c>
      <c r="B30" s="18" t="s">
        <v>449</v>
      </c>
      <c r="C30" t="s">
        <v>243</v>
      </c>
      <c r="D30" s="19" t="s">
        <v>79</v>
      </c>
      <c r="E30" s="31" t="s">
        <v>450</v>
      </c>
      <c r="F30" s="21">
        <v>0.0522</v>
      </c>
      <c r="G30" s="31">
        <v>100</v>
      </c>
      <c r="H30" s="18"/>
      <c r="I30" s="37"/>
      <c r="J30" s="18"/>
      <c r="K30" s="18"/>
      <c r="L30">
        <v>1</v>
      </c>
      <c r="M30" s="28">
        <f t="shared" si="1"/>
        <v>0.0522</v>
      </c>
      <c r="N30" s="29">
        <f t="shared" si="0"/>
        <v>0.062118</v>
      </c>
      <c r="O30">
        <v>200</v>
      </c>
    </row>
    <row r="31" spans="1:15" ht="12.75">
      <c r="A31" s="18" t="s">
        <v>451</v>
      </c>
      <c r="B31" s="18" t="s">
        <v>334</v>
      </c>
      <c r="C31" t="s">
        <v>243</v>
      </c>
      <c r="D31" s="19" t="s">
        <v>79</v>
      </c>
      <c r="E31" s="31" t="s">
        <v>452</v>
      </c>
      <c r="F31" s="21">
        <v>0.0486</v>
      </c>
      <c r="G31" s="31">
        <v>100</v>
      </c>
      <c r="H31" s="18"/>
      <c r="I31" s="37"/>
      <c r="J31" s="18"/>
      <c r="K31" s="18"/>
      <c r="L31">
        <v>4</v>
      </c>
      <c r="M31" s="28">
        <f t="shared" si="1"/>
        <v>0.1944</v>
      </c>
      <c r="N31" s="29">
        <f t="shared" si="0"/>
        <v>0.23133599999999999</v>
      </c>
      <c r="O31" s="18">
        <v>500</v>
      </c>
    </row>
    <row r="32" spans="1:15" ht="12.75">
      <c r="A32" s="18" t="s">
        <v>453</v>
      </c>
      <c r="B32" s="18" t="s">
        <v>337</v>
      </c>
      <c r="C32" t="s">
        <v>243</v>
      </c>
      <c r="D32" s="19" t="s">
        <v>79</v>
      </c>
      <c r="E32" s="31" t="s">
        <v>338</v>
      </c>
      <c r="F32" s="21">
        <v>0.0679</v>
      </c>
      <c r="G32" s="31">
        <v>100</v>
      </c>
      <c r="H32" s="18"/>
      <c r="I32" s="37"/>
      <c r="J32" s="18"/>
      <c r="K32" s="18"/>
      <c r="L32">
        <v>1</v>
      </c>
      <c r="M32" s="28">
        <f t="shared" si="1"/>
        <v>0.0679</v>
      </c>
      <c r="N32" s="29">
        <f t="shared" si="0"/>
        <v>0.080801</v>
      </c>
      <c r="O32" s="18">
        <v>100</v>
      </c>
    </row>
    <row r="33" spans="1:15" ht="12.75">
      <c r="A33" s="18" t="s">
        <v>339</v>
      </c>
      <c r="B33" s="18" t="s">
        <v>340</v>
      </c>
      <c r="C33" t="s">
        <v>243</v>
      </c>
      <c r="D33" s="19" t="s">
        <v>79</v>
      </c>
      <c r="E33" s="31" t="s">
        <v>341</v>
      </c>
      <c r="F33" s="21">
        <v>0.1044</v>
      </c>
      <c r="G33" s="31">
        <v>100</v>
      </c>
      <c r="H33" s="18"/>
      <c r="I33" s="37"/>
      <c r="J33" s="18"/>
      <c r="K33" s="18"/>
      <c r="L33">
        <v>1</v>
      </c>
      <c r="M33" s="28">
        <f t="shared" si="1"/>
        <v>0.1044</v>
      </c>
      <c r="N33" s="29">
        <f t="shared" si="0"/>
        <v>0.124236</v>
      </c>
      <c r="O33" s="18">
        <v>100</v>
      </c>
    </row>
    <row r="34" spans="1:15" ht="12.75">
      <c r="A34" s="18" t="s">
        <v>454</v>
      </c>
      <c r="B34" s="18" t="s">
        <v>343</v>
      </c>
      <c r="C34" t="s">
        <v>243</v>
      </c>
      <c r="D34" s="19" t="s">
        <v>79</v>
      </c>
      <c r="E34" s="31" t="s">
        <v>344</v>
      </c>
      <c r="F34" s="21">
        <v>0.1566</v>
      </c>
      <c r="G34" s="31">
        <v>100</v>
      </c>
      <c r="H34" s="18"/>
      <c r="I34" s="37"/>
      <c r="J34" s="18"/>
      <c r="K34" s="18"/>
      <c r="L34">
        <v>4</v>
      </c>
      <c r="M34" s="28">
        <f t="shared" si="1"/>
        <v>0.6264</v>
      </c>
      <c r="N34" s="29">
        <f t="shared" si="0"/>
        <v>0.745416</v>
      </c>
      <c r="O34" s="18">
        <v>500</v>
      </c>
    </row>
    <row r="35" spans="1:15" ht="12.75">
      <c r="A35" s="18" t="s">
        <v>455</v>
      </c>
      <c r="B35" s="18" t="s">
        <v>346</v>
      </c>
      <c r="C35" t="s">
        <v>243</v>
      </c>
      <c r="D35" s="19" t="s">
        <v>79</v>
      </c>
      <c r="E35" s="31" t="s">
        <v>347</v>
      </c>
      <c r="F35" s="21">
        <v>0.1566</v>
      </c>
      <c r="G35" s="31">
        <v>100</v>
      </c>
      <c r="H35" s="18"/>
      <c r="I35" s="37"/>
      <c r="J35" s="18"/>
      <c r="K35" s="18"/>
      <c r="L35">
        <v>3</v>
      </c>
      <c r="M35" s="28">
        <f t="shared" si="1"/>
        <v>0.4698</v>
      </c>
      <c r="N35" s="29">
        <f t="shared" si="0"/>
        <v>0.559062</v>
      </c>
      <c r="O35" s="18">
        <v>500</v>
      </c>
    </row>
    <row r="36" spans="1:15" ht="24" customHeight="1">
      <c r="A36" s="47" t="s">
        <v>456</v>
      </c>
      <c r="B36" s="18" t="s">
        <v>43</v>
      </c>
      <c r="C36" t="s">
        <v>243</v>
      </c>
      <c r="D36" s="19" t="s">
        <v>79</v>
      </c>
      <c r="E36" s="30" t="s">
        <v>457</v>
      </c>
      <c r="F36" s="21">
        <v>0.1827</v>
      </c>
      <c r="G36" s="31">
        <v>100</v>
      </c>
      <c r="H36" s="18"/>
      <c r="I36" s="37"/>
      <c r="J36" s="18"/>
      <c r="K36" s="18"/>
      <c r="L36">
        <v>8</v>
      </c>
      <c r="M36" s="28">
        <f t="shared" si="1"/>
        <v>1.4616</v>
      </c>
      <c r="N36" s="29">
        <f t="shared" si="0"/>
        <v>1.739304</v>
      </c>
      <c r="O36" s="18">
        <v>1000</v>
      </c>
    </row>
    <row r="37" spans="1:15" ht="47.25" customHeight="1">
      <c r="A37" s="47" t="s">
        <v>458</v>
      </c>
      <c r="B37" s="18" t="s">
        <v>46</v>
      </c>
      <c r="C37" t="s">
        <v>17</v>
      </c>
      <c r="D37" s="19" t="s">
        <v>18</v>
      </c>
      <c r="E37" s="30" t="s">
        <v>47</v>
      </c>
      <c r="F37" s="21">
        <v>0.0084</v>
      </c>
      <c r="G37" s="31">
        <v>100</v>
      </c>
      <c r="H37" s="18"/>
      <c r="J37" s="18"/>
      <c r="K37" s="18"/>
      <c r="L37">
        <v>17</v>
      </c>
      <c r="M37" s="28">
        <f t="shared" si="1"/>
        <v>0.14279999999999998</v>
      </c>
      <c r="N37" s="29">
        <f aca="true" t="shared" si="2" ref="N37:N68">M37*1.19</f>
        <v>0.16993199999999997</v>
      </c>
      <c r="O37" s="18">
        <v>0</v>
      </c>
    </row>
    <row r="38" spans="1:15" ht="12.75">
      <c r="A38" s="18" t="s">
        <v>459</v>
      </c>
      <c r="B38" s="18" t="s">
        <v>350</v>
      </c>
      <c r="C38" t="s">
        <v>351</v>
      </c>
      <c r="D38" s="19" t="s">
        <v>53</v>
      </c>
      <c r="E38" s="31" t="s">
        <v>352</v>
      </c>
      <c r="F38" s="21">
        <v>0.0336</v>
      </c>
      <c r="G38" s="31">
        <v>1</v>
      </c>
      <c r="H38" s="23" t="s">
        <v>79</v>
      </c>
      <c r="I38" s="33" t="s">
        <v>460</v>
      </c>
      <c r="J38" s="33">
        <v>0.0275</v>
      </c>
      <c r="K38" s="33">
        <v>1000</v>
      </c>
      <c r="L38">
        <v>8</v>
      </c>
      <c r="M38" s="28">
        <f aca="true" t="shared" si="3" ref="M38:M69">L38*F38</f>
        <v>0.2688</v>
      </c>
      <c r="N38" s="29">
        <f t="shared" si="2"/>
        <v>0.319872</v>
      </c>
      <c r="O38" s="18">
        <v>1000</v>
      </c>
    </row>
    <row r="39" spans="1:14" ht="12.75">
      <c r="A39" s="18" t="s">
        <v>76</v>
      </c>
      <c r="B39" s="18" t="s">
        <v>355</v>
      </c>
      <c r="C39" t="s">
        <v>356</v>
      </c>
      <c r="D39" s="19" t="s">
        <v>53</v>
      </c>
      <c r="E39" s="30" t="s">
        <v>357</v>
      </c>
      <c r="F39" s="21">
        <v>0.1597</v>
      </c>
      <c r="G39" s="31">
        <v>1</v>
      </c>
      <c r="L39">
        <v>1</v>
      </c>
      <c r="M39" s="28">
        <f t="shared" si="3"/>
        <v>0.1597</v>
      </c>
      <c r="N39" s="29">
        <f t="shared" si="2"/>
        <v>0.190043</v>
      </c>
    </row>
    <row r="40" spans="1:14" ht="12.75">
      <c r="A40" s="18" t="s">
        <v>461</v>
      </c>
      <c r="B40" s="18" t="s">
        <v>462</v>
      </c>
      <c r="C40" t="s">
        <v>360</v>
      </c>
      <c r="D40" s="19" t="s">
        <v>238</v>
      </c>
      <c r="E40" s="31" t="s">
        <v>463</v>
      </c>
      <c r="F40" s="21">
        <v>0.21</v>
      </c>
      <c r="G40" s="31">
        <v>10</v>
      </c>
      <c r="L40">
        <v>2</v>
      </c>
      <c r="M40" s="28">
        <f t="shared" si="3"/>
        <v>0.42</v>
      </c>
      <c r="N40" s="29">
        <f t="shared" si="2"/>
        <v>0.49979999999999997</v>
      </c>
    </row>
    <row r="41" spans="1:14" ht="12.75">
      <c r="A41" s="18" t="s">
        <v>464</v>
      </c>
      <c r="B41" s="18" t="s">
        <v>465</v>
      </c>
      <c r="C41" t="s">
        <v>360</v>
      </c>
      <c r="D41" s="19" t="s">
        <v>238</v>
      </c>
      <c r="E41" s="31" t="s">
        <v>466</v>
      </c>
      <c r="F41" s="21">
        <v>0.21</v>
      </c>
      <c r="G41" s="31">
        <v>10</v>
      </c>
      <c r="L41">
        <v>2</v>
      </c>
      <c r="M41" s="28">
        <f t="shared" si="3"/>
        <v>0.42</v>
      </c>
      <c r="N41" s="29">
        <f t="shared" si="2"/>
        <v>0.49979999999999997</v>
      </c>
    </row>
    <row r="42" spans="1:14" ht="12.75">
      <c r="A42" s="18" t="s">
        <v>358</v>
      </c>
      <c r="B42" s="18" t="s">
        <v>359</v>
      </c>
      <c r="C42" t="s">
        <v>360</v>
      </c>
      <c r="D42" s="19" t="s">
        <v>238</v>
      </c>
      <c r="E42" s="31" t="s">
        <v>361</v>
      </c>
      <c r="F42" s="21">
        <v>0.1681</v>
      </c>
      <c r="G42" s="31">
        <v>100</v>
      </c>
      <c r="L42">
        <v>1</v>
      </c>
      <c r="M42" s="28">
        <f t="shared" si="3"/>
        <v>0.1681</v>
      </c>
      <c r="N42" s="29">
        <f t="shared" si="2"/>
        <v>0.200039</v>
      </c>
    </row>
    <row r="43" spans="1:14" ht="12.75">
      <c r="A43" s="18" t="s">
        <v>362</v>
      </c>
      <c r="B43" s="18" t="s">
        <v>363</v>
      </c>
      <c r="C43" t="s">
        <v>360</v>
      </c>
      <c r="D43" s="19" t="s">
        <v>238</v>
      </c>
      <c r="E43" s="31" t="s">
        <v>364</v>
      </c>
      <c r="F43" s="21">
        <v>0.1681</v>
      </c>
      <c r="G43" s="31">
        <v>100</v>
      </c>
      <c r="L43">
        <v>1</v>
      </c>
      <c r="M43" s="28">
        <f t="shared" si="3"/>
        <v>0.1681</v>
      </c>
      <c r="N43" s="29">
        <f t="shared" si="2"/>
        <v>0.200039</v>
      </c>
    </row>
    <row r="44" spans="1:14" ht="12.75">
      <c r="A44" s="18" t="s">
        <v>365</v>
      </c>
      <c r="B44" s="18" t="s">
        <v>366</v>
      </c>
      <c r="C44" t="s">
        <v>360</v>
      </c>
      <c r="D44" s="19" t="s">
        <v>238</v>
      </c>
      <c r="E44" s="31" t="s">
        <v>367</v>
      </c>
      <c r="F44" s="21">
        <v>0.1681</v>
      </c>
      <c r="G44" s="31">
        <v>100</v>
      </c>
      <c r="L44">
        <v>1</v>
      </c>
      <c r="M44" s="28">
        <f t="shared" si="3"/>
        <v>0.1681</v>
      </c>
      <c r="N44" s="29">
        <f t="shared" si="2"/>
        <v>0.200039</v>
      </c>
    </row>
    <row r="45" spans="1:14" ht="12.75">
      <c r="A45" s="18" t="s">
        <v>368</v>
      </c>
      <c r="B45" s="18" t="s">
        <v>369</v>
      </c>
      <c r="C45" t="s">
        <v>360</v>
      </c>
      <c r="D45" s="19" t="s">
        <v>238</v>
      </c>
      <c r="E45" s="31" t="s">
        <v>370</v>
      </c>
      <c r="F45" s="21">
        <v>0.1681</v>
      </c>
      <c r="G45" s="31">
        <v>100</v>
      </c>
      <c r="L45">
        <v>1</v>
      </c>
      <c r="M45" s="28">
        <f t="shared" si="3"/>
        <v>0.1681</v>
      </c>
      <c r="N45" s="29">
        <f t="shared" si="2"/>
        <v>0.200039</v>
      </c>
    </row>
    <row r="46" spans="1:14" ht="12.75">
      <c r="A46" s="18" t="s">
        <v>371</v>
      </c>
      <c r="B46" s="18" t="s">
        <v>372</v>
      </c>
      <c r="C46" t="s">
        <v>360</v>
      </c>
      <c r="D46" s="19" t="s">
        <v>238</v>
      </c>
      <c r="E46" s="31" t="s">
        <v>373</v>
      </c>
      <c r="F46" s="21">
        <v>0.1681</v>
      </c>
      <c r="G46" s="31">
        <v>100</v>
      </c>
      <c r="L46">
        <v>1</v>
      </c>
      <c r="M46" s="28">
        <f t="shared" si="3"/>
        <v>0.1681</v>
      </c>
      <c r="N46" s="29">
        <f t="shared" si="2"/>
        <v>0.200039</v>
      </c>
    </row>
    <row r="47" spans="1:14" ht="12.75">
      <c r="A47" s="18" t="s">
        <v>374</v>
      </c>
      <c r="B47" s="18" t="s">
        <v>375</v>
      </c>
      <c r="C47" t="s">
        <v>360</v>
      </c>
      <c r="D47" s="19" t="s">
        <v>238</v>
      </c>
      <c r="E47" s="31" t="s">
        <v>376</v>
      </c>
      <c r="F47" s="21">
        <v>0.1681</v>
      </c>
      <c r="G47" s="31">
        <v>100</v>
      </c>
      <c r="L47">
        <v>1</v>
      </c>
      <c r="M47" s="28">
        <f t="shared" si="3"/>
        <v>0.1681</v>
      </c>
      <c r="N47" s="29">
        <f t="shared" si="2"/>
        <v>0.200039</v>
      </c>
    </row>
    <row r="48" spans="1:14" ht="12.75">
      <c r="A48" s="18" t="s">
        <v>377</v>
      </c>
      <c r="B48" s="18" t="s">
        <v>378</v>
      </c>
      <c r="C48" t="s">
        <v>360</v>
      </c>
      <c r="D48" s="19" t="s">
        <v>238</v>
      </c>
      <c r="E48" s="31" t="s">
        <v>379</v>
      </c>
      <c r="F48" s="21">
        <v>0.1681</v>
      </c>
      <c r="G48" s="31">
        <v>100</v>
      </c>
      <c r="L48">
        <v>2</v>
      </c>
      <c r="M48" s="28">
        <f t="shared" si="3"/>
        <v>0.3362</v>
      </c>
      <c r="N48" s="29">
        <f t="shared" si="2"/>
        <v>0.400078</v>
      </c>
    </row>
    <row r="49" spans="1:14" ht="12.75">
      <c r="A49" s="18" t="s">
        <v>380</v>
      </c>
      <c r="B49" s="18" t="s">
        <v>381</v>
      </c>
      <c r="C49" t="s">
        <v>360</v>
      </c>
      <c r="D49" s="19" t="s">
        <v>238</v>
      </c>
      <c r="E49" s="31" t="s">
        <v>382</v>
      </c>
      <c r="F49" s="21">
        <v>0.1681</v>
      </c>
      <c r="G49" s="31">
        <v>100</v>
      </c>
      <c r="L49">
        <v>1</v>
      </c>
      <c r="M49" s="28">
        <f t="shared" si="3"/>
        <v>0.1681</v>
      </c>
      <c r="N49" s="29">
        <f t="shared" si="2"/>
        <v>0.200039</v>
      </c>
    </row>
    <row r="50" spans="1:14" ht="12.75">
      <c r="A50" s="18" t="s">
        <v>383</v>
      </c>
      <c r="B50" s="18" t="s">
        <v>384</v>
      </c>
      <c r="C50" t="s">
        <v>360</v>
      </c>
      <c r="D50" s="19" t="s">
        <v>238</v>
      </c>
      <c r="E50" s="31" t="s">
        <v>385</v>
      </c>
      <c r="F50" s="21">
        <v>0.1933</v>
      </c>
      <c r="G50" s="31">
        <v>100</v>
      </c>
      <c r="L50">
        <v>1</v>
      </c>
      <c r="M50" s="28">
        <f t="shared" si="3"/>
        <v>0.1933</v>
      </c>
      <c r="N50" s="29">
        <f t="shared" si="2"/>
        <v>0.23002699999999998</v>
      </c>
    </row>
    <row r="51" spans="1:16" ht="12.75">
      <c r="A51" s="18" t="s">
        <v>386</v>
      </c>
      <c r="B51" s="18" t="s">
        <v>58</v>
      </c>
      <c r="C51" t="s">
        <v>360</v>
      </c>
      <c r="D51" s="19" t="s">
        <v>238</v>
      </c>
      <c r="E51" s="31" t="s">
        <v>387</v>
      </c>
      <c r="F51" s="21">
        <v>0.1933</v>
      </c>
      <c r="G51" s="31">
        <v>100</v>
      </c>
      <c r="H51" s="23" t="s">
        <v>83</v>
      </c>
      <c r="I51" s="32" t="s">
        <v>467</v>
      </c>
      <c r="J51" s="33">
        <v>0.429</v>
      </c>
      <c r="K51" s="33">
        <v>1</v>
      </c>
      <c r="L51">
        <v>1</v>
      </c>
      <c r="M51" s="28">
        <f t="shared" si="3"/>
        <v>0.1933</v>
      </c>
      <c r="N51" s="29">
        <f t="shared" si="2"/>
        <v>0.23002699999999998</v>
      </c>
      <c r="P51" s="29">
        <f>(J51-F51)*L51</f>
        <v>0.2357</v>
      </c>
    </row>
    <row r="52" spans="1:16" ht="12.75">
      <c r="A52" s="18" t="s">
        <v>388</v>
      </c>
      <c r="B52" s="18" t="s">
        <v>389</v>
      </c>
      <c r="C52" t="s">
        <v>360</v>
      </c>
      <c r="D52" s="19" t="s">
        <v>238</v>
      </c>
      <c r="E52" s="31" t="s">
        <v>390</v>
      </c>
      <c r="F52" s="21">
        <v>0.1933</v>
      </c>
      <c r="G52" s="31">
        <v>100</v>
      </c>
      <c r="L52">
        <v>1</v>
      </c>
      <c r="M52" s="28">
        <f t="shared" si="3"/>
        <v>0.1933</v>
      </c>
      <c r="N52" s="29">
        <f t="shared" si="2"/>
        <v>0.23002699999999998</v>
      </c>
      <c r="P52" s="29"/>
    </row>
    <row r="53" spans="1:16" ht="12.75">
      <c r="A53" s="18" t="s">
        <v>391</v>
      </c>
      <c r="B53" s="18" t="s">
        <v>392</v>
      </c>
      <c r="C53" t="s">
        <v>360</v>
      </c>
      <c r="D53" s="19" t="s">
        <v>238</v>
      </c>
      <c r="E53" s="31" t="s">
        <v>393</v>
      </c>
      <c r="F53" s="21">
        <v>0.1933</v>
      </c>
      <c r="G53" s="31">
        <v>100</v>
      </c>
      <c r="H53" s="23" t="s">
        <v>83</v>
      </c>
      <c r="I53" s="32" t="s">
        <v>468</v>
      </c>
      <c r="J53" s="33">
        <v>0.322</v>
      </c>
      <c r="K53" s="33">
        <v>100</v>
      </c>
      <c r="L53">
        <v>2</v>
      </c>
      <c r="M53" s="28">
        <f t="shared" si="3"/>
        <v>0.3866</v>
      </c>
      <c r="N53" s="29">
        <f t="shared" si="2"/>
        <v>0.46005399999999996</v>
      </c>
      <c r="P53" s="29">
        <f>(J53-F53)*L53</f>
        <v>0.2574</v>
      </c>
    </row>
    <row r="54" spans="1:16" ht="12.75">
      <c r="A54" s="18" t="s">
        <v>394</v>
      </c>
      <c r="B54" s="18" t="s">
        <v>61</v>
      </c>
      <c r="C54" t="s">
        <v>360</v>
      </c>
      <c r="D54" s="19" t="s">
        <v>238</v>
      </c>
      <c r="E54" s="31" t="s">
        <v>395</v>
      </c>
      <c r="F54" s="21">
        <v>0.1933</v>
      </c>
      <c r="G54" s="31">
        <v>100</v>
      </c>
      <c r="L54">
        <v>1</v>
      </c>
      <c r="M54" s="28">
        <f t="shared" si="3"/>
        <v>0.1933</v>
      </c>
      <c r="N54" s="29">
        <f t="shared" si="2"/>
        <v>0.23002699999999998</v>
      </c>
      <c r="P54" s="29"/>
    </row>
    <row r="55" spans="1:16" ht="12.75">
      <c r="A55" s="18" t="s">
        <v>396</v>
      </c>
      <c r="B55" s="18" t="s">
        <v>65</v>
      </c>
      <c r="C55" t="s">
        <v>360</v>
      </c>
      <c r="D55" s="19" t="s">
        <v>238</v>
      </c>
      <c r="E55" s="31" t="s">
        <v>397</v>
      </c>
      <c r="F55" s="21">
        <v>0.1933</v>
      </c>
      <c r="G55" s="31">
        <v>100</v>
      </c>
      <c r="L55">
        <v>1</v>
      </c>
      <c r="M55" s="28">
        <f t="shared" si="3"/>
        <v>0.1933</v>
      </c>
      <c r="N55" s="29">
        <f t="shared" si="2"/>
        <v>0.23002699999999998</v>
      </c>
      <c r="P55" s="29"/>
    </row>
    <row r="56" spans="1:16" ht="12.75">
      <c r="A56" s="18" t="s">
        <v>398</v>
      </c>
      <c r="B56" s="18" t="s">
        <v>399</v>
      </c>
      <c r="C56" t="s">
        <v>360</v>
      </c>
      <c r="D56" s="19" t="s">
        <v>238</v>
      </c>
      <c r="E56" s="31" t="s">
        <v>400</v>
      </c>
      <c r="F56" s="21">
        <v>0.1933</v>
      </c>
      <c r="G56" s="31">
        <v>100</v>
      </c>
      <c r="L56">
        <v>1</v>
      </c>
      <c r="M56" s="28">
        <f t="shared" si="3"/>
        <v>0.1933</v>
      </c>
      <c r="N56" s="29">
        <f t="shared" si="2"/>
        <v>0.23002699999999998</v>
      </c>
      <c r="P56" s="29"/>
    </row>
    <row r="57" spans="1:16" ht="12.75">
      <c r="A57" s="18" t="s">
        <v>401</v>
      </c>
      <c r="B57" s="18" t="s">
        <v>402</v>
      </c>
      <c r="C57" t="s">
        <v>360</v>
      </c>
      <c r="D57" s="19" t="s">
        <v>238</v>
      </c>
      <c r="E57" s="31" t="s">
        <v>403</v>
      </c>
      <c r="F57" s="21">
        <v>0.1933</v>
      </c>
      <c r="G57" s="31">
        <v>100</v>
      </c>
      <c r="L57">
        <v>1</v>
      </c>
      <c r="M57" s="28">
        <f t="shared" si="3"/>
        <v>0.1933</v>
      </c>
      <c r="N57" s="29">
        <f t="shared" si="2"/>
        <v>0.23002699999999998</v>
      </c>
      <c r="P57" s="29"/>
    </row>
    <row r="58" spans="1:14" ht="12.75">
      <c r="A58" s="18" t="s">
        <v>469</v>
      </c>
      <c r="B58" s="18" t="s">
        <v>470</v>
      </c>
      <c r="C58" t="s">
        <v>360</v>
      </c>
      <c r="D58" s="19" t="s">
        <v>238</v>
      </c>
      <c r="E58" s="31" t="s">
        <v>471</v>
      </c>
      <c r="F58" s="21">
        <v>0.24</v>
      </c>
      <c r="G58" s="31">
        <v>10</v>
      </c>
      <c r="L58">
        <v>1</v>
      </c>
      <c r="M58" s="28">
        <f t="shared" si="3"/>
        <v>0.24</v>
      </c>
      <c r="N58" s="29">
        <f t="shared" si="2"/>
        <v>0.28559999999999997</v>
      </c>
    </row>
    <row r="59" spans="1:14" ht="12.75">
      <c r="A59" s="18" t="s">
        <v>472</v>
      </c>
      <c r="B59" s="18" t="s">
        <v>473</v>
      </c>
      <c r="C59" t="s">
        <v>360</v>
      </c>
      <c r="D59" s="19" t="s">
        <v>238</v>
      </c>
      <c r="E59" s="31" t="s">
        <v>474</v>
      </c>
      <c r="F59" s="21">
        <v>0.24</v>
      </c>
      <c r="G59" s="31">
        <v>10</v>
      </c>
      <c r="L59">
        <v>1</v>
      </c>
      <c r="M59" s="28">
        <f t="shared" si="3"/>
        <v>0.24</v>
      </c>
      <c r="N59" s="29">
        <f t="shared" si="2"/>
        <v>0.28559999999999997</v>
      </c>
    </row>
    <row r="60" spans="1:14" ht="12.75">
      <c r="A60" s="18" t="s">
        <v>475</v>
      </c>
      <c r="B60" s="18" t="s">
        <v>476</v>
      </c>
      <c r="C60" t="s">
        <v>360</v>
      </c>
      <c r="D60" s="19" t="s">
        <v>238</v>
      </c>
      <c r="E60" s="31" t="s">
        <v>477</v>
      </c>
      <c r="F60" s="21">
        <v>0.24</v>
      </c>
      <c r="G60" s="31">
        <v>10</v>
      </c>
      <c r="L60">
        <v>1</v>
      </c>
      <c r="M60" s="28">
        <f t="shared" si="3"/>
        <v>0.24</v>
      </c>
      <c r="N60" s="29">
        <f t="shared" si="2"/>
        <v>0.28559999999999997</v>
      </c>
    </row>
    <row r="61" spans="1:16" ht="12.75">
      <c r="A61" s="18" t="s">
        <v>404</v>
      </c>
      <c r="B61" s="18" t="s">
        <v>405</v>
      </c>
      <c r="C61" t="s">
        <v>360</v>
      </c>
      <c r="D61" s="19" t="s">
        <v>238</v>
      </c>
      <c r="E61" s="31" t="s">
        <v>406</v>
      </c>
      <c r="F61" s="21">
        <v>0.1933</v>
      </c>
      <c r="G61" s="31">
        <v>100</v>
      </c>
      <c r="H61" s="23" t="s">
        <v>83</v>
      </c>
      <c r="I61" s="32" t="s">
        <v>478</v>
      </c>
      <c r="J61" s="33">
        <v>0.612</v>
      </c>
      <c r="K61" s="33">
        <v>100</v>
      </c>
      <c r="L61">
        <v>2</v>
      </c>
      <c r="M61" s="28">
        <f t="shared" si="3"/>
        <v>0.3866</v>
      </c>
      <c r="N61" s="29">
        <f t="shared" si="2"/>
        <v>0.46005399999999996</v>
      </c>
      <c r="P61" s="29">
        <f>(J61-F61)*L61</f>
        <v>0.8373999999999999</v>
      </c>
    </row>
    <row r="62" spans="1:14" ht="39" customHeight="1">
      <c r="A62" s="47" t="s">
        <v>479</v>
      </c>
      <c r="B62" s="18" t="s">
        <v>153</v>
      </c>
      <c r="C62" t="s">
        <v>17</v>
      </c>
      <c r="D62" s="19" t="s">
        <v>55</v>
      </c>
      <c r="E62" s="30" t="s">
        <v>154</v>
      </c>
      <c r="F62" s="21">
        <v>0.0012</v>
      </c>
      <c r="G62" s="31">
        <v>5000</v>
      </c>
      <c r="H62" s="18"/>
      <c r="I62" s="37"/>
      <c r="J62" s="18"/>
      <c r="K62" s="18"/>
      <c r="L62">
        <v>16</v>
      </c>
      <c r="M62" s="28">
        <f t="shared" si="3"/>
        <v>0.0192</v>
      </c>
      <c r="N62" s="29">
        <f t="shared" si="2"/>
        <v>0.022847999999999997</v>
      </c>
    </row>
    <row r="63" spans="1:14" ht="12.75">
      <c r="A63" s="18" t="s">
        <v>411</v>
      </c>
      <c r="B63" s="18" t="s">
        <v>412</v>
      </c>
      <c r="C63" t="s">
        <v>413</v>
      </c>
      <c r="D63" s="19" t="s">
        <v>53</v>
      </c>
      <c r="E63" s="30" t="s">
        <v>480</v>
      </c>
      <c r="F63" s="21">
        <v>0.4117</v>
      </c>
      <c r="G63" s="31">
        <v>1</v>
      </c>
      <c r="H63" s="18"/>
      <c r="I63" s="37"/>
      <c r="J63" s="18"/>
      <c r="K63" s="18"/>
      <c r="L63">
        <v>0.5</v>
      </c>
      <c r="M63" s="28">
        <v>0.5710000000000001</v>
      </c>
      <c r="N63" s="29">
        <f t="shared" si="2"/>
        <v>0.67949</v>
      </c>
    </row>
    <row r="64" spans="1:14" ht="12.75">
      <c r="A64" s="18" t="s">
        <v>418</v>
      </c>
      <c r="B64" s="18" t="s">
        <v>419</v>
      </c>
      <c r="C64" s="18" t="s">
        <v>413</v>
      </c>
      <c r="D64" s="19" t="s">
        <v>53</v>
      </c>
      <c r="E64" s="30" t="s">
        <v>420</v>
      </c>
      <c r="F64" s="21">
        <v>0.2269</v>
      </c>
      <c r="G64" s="19">
        <v>1</v>
      </c>
      <c r="H64" s="18"/>
      <c r="I64" s="48"/>
      <c r="J64" s="18"/>
      <c r="K64" s="18"/>
      <c r="L64">
        <v>0.2</v>
      </c>
      <c r="M64" s="28">
        <f>L64*F64</f>
        <v>0.045380000000000004</v>
      </c>
      <c r="N64" s="29">
        <f t="shared" si="2"/>
        <v>0.0540022</v>
      </c>
    </row>
    <row r="65" spans="1:14" s="52" customFormat="1" ht="12.75">
      <c r="A65" s="49" t="s">
        <v>220</v>
      </c>
      <c r="B65" s="49"/>
      <c r="C65" s="49"/>
      <c r="D65" s="49"/>
      <c r="E65" s="50"/>
      <c r="F65" s="51"/>
      <c r="G65" s="49"/>
      <c r="H65" s="49"/>
      <c r="I65" s="50"/>
      <c r="J65" s="49"/>
      <c r="K65" s="49"/>
      <c r="M65" s="53">
        <f>SUM(M5:M64)</f>
        <v>14.018880000000008</v>
      </c>
      <c r="N65" s="54">
        <f t="shared" si="2"/>
        <v>16.68246720000001</v>
      </c>
    </row>
    <row r="66" spans="1:14" ht="12.75">
      <c r="A66" s="14" t="s">
        <v>481</v>
      </c>
      <c r="B66" s="14"/>
      <c r="C66" s="14"/>
      <c r="D66" s="14"/>
      <c r="E66" s="15"/>
      <c r="F66" s="14"/>
      <c r="G66" s="16"/>
      <c r="H66" s="14"/>
      <c r="I66" s="15"/>
      <c r="J66" s="14"/>
      <c r="K66" s="16"/>
      <c r="L66" s="17"/>
      <c r="M66" s="17"/>
      <c r="N66" s="17"/>
    </row>
    <row r="67" spans="1:14" ht="12.75">
      <c r="A67" s="47" t="s">
        <v>482</v>
      </c>
      <c r="B67" s="18" t="s">
        <v>46</v>
      </c>
      <c r="C67" t="s">
        <v>17</v>
      </c>
      <c r="D67" s="19" t="s">
        <v>18</v>
      </c>
      <c r="E67" s="30" t="s">
        <v>47</v>
      </c>
      <c r="F67" s="21">
        <v>0.0084</v>
      </c>
      <c r="G67" s="31">
        <v>100</v>
      </c>
      <c r="H67" s="18"/>
      <c r="I67" s="37"/>
      <c r="J67" s="18"/>
      <c r="K67" s="18"/>
      <c r="L67">
        <v>1</v>
      </c>
      <c r="M67" s="28">
        <f aca="true" t="shared" si="4" ref="M67:M74">L67*F67</f>
        <v>0.0084</v>
      </c>
      <c r="N67" s="29">
        <f aca="true" t="shared" si="5" ref="N67:N74">M67*1.19</f>
        <v>0.009996</v>
      </c>
    </row>
    <row r="68" spans="1:14" ht="12.75">
      <c r="A68" s="47" t="s">
        <v>483</v>
      </c>
      <c r="B68" s="18" t="s">
        <v>484</v>
      </c>
      <c r="C68" t="s">
        <v>351</v>
      </c>
      <c r="D68" s="19"/>
      <c r="E68" s="30"/>
      <c r="F68" s="21"/>
      <c r="G68" s="31"/>
      <c r="H68" s="18"/>
      <c r="I68" s="37"/>
      <c r="J68" s="18"/>
      <c r="K68" s="18"/>
      <c r="L68">
        <v>1</v>
      </c>
      <c r="M68" s="28">
        <f t="shared" si="4"/>
        <v>0</v>
      </c>
      <c r="N68" s="29">
        <f t="shared" si="5"/>
        <v>0</v>
      </c>
    </row>
    <row r="69" spans="1:14" ht="12.75">
      <c r="A69" s="47" t="s">
        <v>485</v>
      </c>
      <c r="B69" s="18" t="s">
        <v>486</v>
      </c>
      <c r="C69" t="s">
        <v>351</v>
      </c>
      <c r="D69" s="19"/>
      <c r="E69" s="30"/>
      <c r="F69" s="21"/>
      <c r="G69" s="31"/>
      <c r="H69" s="18"/>
      <c r="I69" s="37"/>
      <c r="J69" s="18"/>
      <c r="K69" s="18"/>
      <c r="L69">
        <v>1</v>
      </c>
      <c r="M69" s="28">
        <f t="shared" si="4"/>
        <v>0</v>
      </c>
      <c r="N69" s="29">
        <f t="shared" si="5"/>
        <v>0</v>
      </c>
    </row>
    <row r="70" spans="1:14" ht="12.75">
      <c r="A70" s="18" t="s">
        <v>487</v>
      </c>
      <c r="B70" s="37">
        <v>22</v>
      </c>
      <c r="C70" t="s">
        <v>17</v>
      </c>
      <c r="D70" s="19" t="s">
        <v>55</v>
      </c>
      <c r="E70" s="30" t="s">
        <v>137</v>
      </c>
      <c r="F70" s="21">
        <v>0.0012</v>
      </c>
      <c r="G70" s="31">
        <v>5000</v>
      </c>
      <c r="H70" s="23"/>
      <c r="I70" s="32"/>
      <c r="J70" s="25"/>
      <c r="K70" s="33"/>
      <c r="L70">
        <v>1</v>
      </c>
      <c r="M70" s="28">
        <f t="shared" si="4"/>
        <v>0.0012</v>
      </c>
      <c r="N70" s="29">
        <f t="shared" si="5"/>
        <v>0.0014279999999999998</v>
      </c>
    </row>
    <row r="71" spans="1:14" ht="12.75">
      <c r="A71" s="18" t="s">
        <v>488</v>
      </c>
      <c r="B71" s="18" t="s">
        <v>158</v>
      </c>
      <c r="C71" t="s">
        <v>17</v>
      </c>
      <c r="D71" s="19" t="s">
        <v>55</v>
      </c>
      <c r="E71" s="30" t="s">
        <v>159</v>
      </c>
      <c r="F71" s="21">
        <v>0.0012</v>
      </c>
      <c r="G71" s="31">
        <v>5000</v>
      </c>
      <c r="H71" s="23"/>
      <c r="I71" s="32"/>
      <c r="J71" s="25"/>
      <c r="K71" s="33"/>
      <c r="L71">
        <v>1</v>
      </c>
      <c r="M71" s="28">
        <f t="shared" si="4"/>
        <v>0.0012</v>
      </c>
      <c r="N71" s="29">
        <f t="shared" si="5"/>
        <v>0.0014279999999999998</v>
      </c>
    </row>
    <row r="72" spans="1:14" ht="12.75">
      <c r="A72" s="47" t="s">
        <v>489</v>
      </c>
      <c r="B72" s="18" t="s">
        <v>153</v>
      </c>
      <c r="C72" t="s">
        <v>17</v>
      </c>
      <c r="D72" s="19" t="s">
        <v>55</v>
      </c>
      <c r="E72" s="30" t="s">
        <v>154</v>
      </c>
      <c r="F72" s="21">
        <v>0.0012</v>
      </c>
      <c r="G72" s="31">
        <v>5000</v>
      </c>
      <c r="H72" s="18"/>
      <c r="I72" s="37"/>
      <c r="J72" s="18"/>
      <c r="K72" s="18"/>
      <c r="L72">
        <v>1</v>
      </c>
      <c r="M72" s="28">
        <f t="shared" si="4"/>
        <v>0.0012</v>
      </c>
      <c r="N72" s="29">
        <f t="shared" si="5"/>
        <v>0.0014279999999999998</v>
      </c>
    </row>
    <row r="73" spans="1:14" ht="12.75">
      <c r="A73" s="47" t="s">
        <v>189</v>
      </c>
      <c r="B73" s="18" t="s">
        <v>490</v>
      </c>
      <c r="C73" t="s">
        <v>351</v>
      </c>
      <c r="D73" s="19"/>
      <c r="E73" s="30"/>
      <c r="F73" s="21"/>
      <c r="G73" s="31"/>
      <c r="H73" s="18"/>
      <c r="I73" s="37"/>
      <c r="J73" s="18"/>
      <c r="K73" s="18"/>
      <c r="L73">
        <v>1</v>
      </c>
      <c r="M73" s="28">
        <f t="shared" si="4"/>
        <v>0</v>
      </c>
      <c r="N73" s="29">
        <f t="shared" si="5"/>
        <v>0</v>
      </c>
    </row>
    <row r="74" spans="1:14" ht="12.75">
      <c r="A74" t="s">
        <v>204</v>
      </c>
      <c r="B74" t="s">
        <v>213</v>
      </c>
      <c r="C74" t="s">
        <v>92</v>
      </c>
      <c r="D74" s="19" t="s">
        <v>53</v>
      </c>
      <c r="E74" s="30" t="s">
        <v>214</v>
      </c>
      <c r="F74" s="21">
        <v>0.1429</v>
      </c>
      <c r="G74" s="31">
        <v>1</v>
      </c>
      <c r="H74" s="23" t="s">
        <v>18</v>
      </c>
      <c r="I74" s="32" t="s">
        <v>215</v>
      </c>
      <c r="J74" s="36">
        <v>0.1597</v>
      </c>
      <c r="K74" s="33">
        <v>100</v>
      </c>
      <c r="L74">
        <v>1</v>
      </c>
      <c r="M74" s="28">
        <f t="shared" si="4"/>
        <v>0.1429</v>
      </c>
      <c r="N74" s="29">
        <f t="shared" si="5"/>
        <v>0.17005099999999998</v>
      </c>
    </row>
    <row r="75" spans="1:14" ht="12.75">
      <c r="A75" s="49" t="s">
        <v>220</v>
      </c>
      <c r="B75" s="49"/>
      <c r="C75" s="49"/>
      <c r="D75" s="49"/>
      <c r="E75" s="50"/>
      <c r="F75" s="51"/>
      <c r="G75" s="49"/>
      <c r="H75" s="49"/>
      <c r="I75" s="50"/>
      <c r="J75" s="49"/>
      <c r="K75" s="49"/>
      <c r="L75" s="52"/>
      <c r="M75" s="53">
        <f>SUM(M67:M74)</f>
        <v>0.1549</v>
      </c>
      <c r="N75" s="53">
        <f>SUM(N67:N74)</f>
        <v>0.18433099999999997</v>
      </c>
    </row>
  </sheetData>
  <sheetProtection selectLockedCells="1" selectUnlockedCells="1"/>
  <autoFilter ref="A3:N47"/>
  <mergeCells count="1">
    <mergeCell ref="L2:M2"/>
  </mergeCells>
  <dataValidations count="2">
    <dataValidation type="list" allowBlank="1" showErrorMessage="1" sqref="D5:D65 H5:H25 H36 H38 H51 H53 H61 H64:H65 D67:D69 D72:D73 D75 H75">
      <formula1>"Bürklin,CSD,Digi-Key,elpro,Reichelt,privat,t.b.d.,anonym,Mouser"</formula1>
      <formula2>0</formula2>
    </dataValidation>
    <dataValidation type="list" allowBlank="1" showErrorMessage="1" sqref="D70:D71 H70:H71 D74 H74">
      <formula1>"CSD,Digi-Key,elpro,Reichelt,privat,t.b.d.,anonym,Mouser"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